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87FF76CC-6244-4B45-9709-8BBDC2D9C182}" xr6:coauthVersionLast="47" xr6:coauthVersionMax="47" xr10:uidLastSave="{00000000-0000-0000-0000-000000000000}"/>
  <bookViews>
    <workbookView xWindow="-110" yWindow="-110" windowWidth="19420" windowHeight="104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2" i="4" l="1"/>
  <c r="H62" i="4" s="1"/>
  <c r="E61" i="4"/>
  <c r="H61" i="4" s="1"/>
  <c r="E60" i="4"/>
  <c r="H60" i="4" s="1"/>
  <c r="E59" i="4"/>
  <c r="H59" i="4" s="1"/>
  <c r="E58" i="4"/>
  <c r="H58" i="4" s="1"/>
  <c r="E57" i="4"/>
  <c r="H57" i="4" s="1"/>
  <c r="E56" i="4"/>
  <c r="H56" i="4" s="1"/>
  <c r="E55" i="4"/>
  <c r="H55" i="4" s="1"/>
  <c r="E54" i="4"/>
  <c r="H54" i="4" s="1"/>
  <c r="E53" i="4"/>
  <c r="H53" i="4" s="1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E45" i="4"/>
  <c r="H45" i="4" s="1"/>
  <c r="E44" i="4"/>
  <c r="H44" i="4" s="1"/>
  <c r="E43" i="4"/>
  <c r="H43" i="4" s="1"/>
  <c r="E42" i="4"/>
  <c r="H42" i="4" s="1"/>
  <c r="E41" i="4"/>
  <c r="H41" i="4" s="1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E31" i="4"/>
  <c r="H31" i="4" s="1"/>
  <c r="E30" i="4"/>
  <c r="H30" i="4" s="1"/>
  <c r="E29" i="4"/>
  <c r="H29" i="4" s="1"/>
  <c r="E28" i="4"/>
  <c r="H28" i="4" s="1"/>
  <c r="E27" i="4"/>
  <c r="H27" i="4" s="1"/>
  <c r="E26" i="4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89" i="4" l="1"/>
  <c r="F89" i="4"/>
  <c r="D89" i="4"/>
  <c r="E88" i="4"/>
  <c r="H88" i="4" s="1"/>
  <c r="E87" i="4"/>
  <c r="H87" i="4" s="1"/>
  <c r="E86" i="4"/>
  <c r="H86" i="4" s="1"/>
  <c r="E85" i="4"/>
  <c r="H85" i="4" s="1"/>
  <c r="E84" i="4"/>
  <c r="H84" i="4" s="1"/>
  <c r="E83" i="4"/>
  <c r="H83" i="4" s="1"/>
  <c r="E82" i="4"/>
  <c r="H82" i="4" s="1"/>
  <c r="C89" i="4"/>
  <c r="G75" i="4"/>
  <c r="F75" i="4"/>
  <c r="E74" i="4"/>
  <c r="H74" i="4" s="1"/>
  <c r="E73" i="4"/>
  <c r="H73" i="4" s="1"/>
  <c r="E72" i="4"/>
  <c r="H72" i="4" s="1"/>
  <c r="E71" i="4"/>
  <c r="H71" i="4" s="1"/>
  <c r="D75" i="4"/>
  <c r="C7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64" i="4"/>
  <c r="F64" i="4"/>
  <c r="D64" i="4"/>
  <c r="C64" i="4"/>
  <c r="H75" i="4" l="1"/>
  <c r="H89" i="4"/>
  <c r="E75" i="4"/>
  <c r="E89" i="4"/>
  <c r="H64" i="4"/>
  <c r="E6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H11" i="6" s="1"/>
  <c r="E12" i="6"/>
  <c r="H12" i="6" s="1"/>
  <c r="H9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69" i="6" l="1"/>
  <c r="H69" i="6" s="1"/>
  <c r="E57" i="6"/>
  <c r="H57" i="6" s="1"/>
  <c r="E53" i="6"/>
  <c r="H53" i="6" s="1"/>
  <c r="E43" i="6"/>
  <c r="H43" i="6" s="1"/>
  <c r="E33" i="6"/>
  <c r="H33" i="6" s="1"/>
  <c r="E23" i="6"/>
  <c r="H23" i="6" s="1"/>
  <c r="E13" i="6"/>
  <c r="H13" i="6" s="1"/>
  <c r="D77" i="6"/>
  <c r="C77" i="6"/>
  <c r="E5" i="6"/>
  <c r="F77" i="6"/>
  <c r="G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<sst xmlns="http://schemas.openxmlformats.org/spreadsheetml/2006/main" count="253" uniqueCount="192">
  <si>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</si>
  <si>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</si>
  <si>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</si>
  <si>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</si>
  <si>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</si>
  <si>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</si>
  <si>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</si>
  <si>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</si>
  <si>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</si>
  <si>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</si>
  <si>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</si>
  <si>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</si>
  <si>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</si>
  <si>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</si>
  <si>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</si>
  <si>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</si>
  <si>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</si>
  <si>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</si>
  <si>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</si>
  <si>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</si>
  <si>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</si>
  <si>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</si>
  <si>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</si>
  <si>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</si>
  <si>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</si>
  <si>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</si>
  <si>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</si>
  <si>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</si>
  <si>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</si>
  <si>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</si>
  <si>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</si>
  <si>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</si>
  <si>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</si>
  <si>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</si>
  <si>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</si>
  <si>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</si>
  <si>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</si>
  <si>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</si>
  <si>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</si>
  <si>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</si>
  <si>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</si>
  <si>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</si>
  <si>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</si>
  <si>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</si>
  <si>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</si>
  <si>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</si>
  <si>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</si>
  <si>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</si>
  <si>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</si>
  <si>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</si>
  <si>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</si>
  <si>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</si>
  <si>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</si>
  <si>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</si>
  <si>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</si>
  <si>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</si>
  <si>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</si>
  <si>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</si>
  <si>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</si>
  <si>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</si>
  <si>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</si>
  <si>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</si>
  <si>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</si>
  <si>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</si>
  <si>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</si>
  <si>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</si>
  <si>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</si>
  <si>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</si>
  <si>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</si>
  <si>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</si>
  <si>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</si>
  <si>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</si>
  <si>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</si>
  <si>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</si>
  <si>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</si>
  <si>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</si>
  <si>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</si>
  <si>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</si>
  <si>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</si>
  <si>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</si>
  <si>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</si>
  <si>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</si>
  <si>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</si>
  <si>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</si>
  <si>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</si>
  <si>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</si>
  <si>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</si>
  <si>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</si>
  <si>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</si>
  <si>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</si>
  <si>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</si>
  <si>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</si>
  <si>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</si>
  <si>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</si>
  <si>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</si>
  <si>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</si>
  <si>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</si>
  <si>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</si>
  <si>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</si>
  <si>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</si>
  <si>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</si>
  <si>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</si>
  <si>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</si>
  <si>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</si>
  <si>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</si>
  <si>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</si>
  <si>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</si>
  <si>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</si>
  <si>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</si>
  <si>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</si>
  <si>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</si>
  <si>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</si>
  <si>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</si>
  <si>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</si>
  <si>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</si>
  <si>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</si>
  <si>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</si>
  <si>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</si>
  <si>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</si>
  <si>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</si>
  <si>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</si>
  <si>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</si>
  <si>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</si>
  <si>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</si>
  <si>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</si>
  <si>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</si>
  <si>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</si>
  <si>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</si>
  <si>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</si>
  <si>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</si>
  <si>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</si>
  <si>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Municipio de Salamanca, Guanajuato.
Estado Analítico del Ejercicio del Presupuesto de Egresos
Clasificación por Objeto del Gasto (Capítulo y Concepto)
Del 1 de Enero al 30 de Septiembre de 2022</t>
  </si>
  <si>
    <t>Municipio de Salamanca, Guanajuato.
Estado Analítico del Ejercicio del Presupuesto de Egresos
Clasificación Económica (por Tipo de Gasto)
Del 1 de Enero al 30 de Septiembre de 2022</t>
  </si>
  <si>
    <t>31111-8201 DIF</t>
  </si>
  <si>
    <t>31111-8203 INSADIS</t>
  </si>
  <si>
    <t>31111-8204 INST MPAL  PLANEACION DEL MPI</t>
  </si>
  <si>
    <t>31111-8901 INST MPAL DE SALAMANCA DE LA</t>
  </si>
  <si>
    <t>31111-A502 AYUNTAMIENTO</t>
  </si>
  <si>
    <t>31111-A511 PRESIDENCIA MUNICIPAL</t>
  </si>
  <si>
    <t>31111-A512 SECRETARIA AYUNTAMIENTO</t>
  </si>
  <si>
    <t>31111-A518 JUZGADO ADMINISTATIVO MUNICIP</t>
  </si>
  <si>
    <t>31111-A521 ARCHIVO MUNICIPAL</t>
  </si>
  <si>
    <t>31111-A523 JUNTA LOCAL DE RECLUTAMIENTO</t>
  </si>
  <si>
    <t>31111-A532 DIRECCION DE TRANSPORTES</t>
  </si>
  <si>
    <t>31111-A536 DIR. PROTECCION CIVIL</t>
  </si>
  <si>
    <t>31111-A537 DIR. GRAL. PROG. SEGURIDAD PU</t>
  </si>
  <si>
    <t>31111-A569 JEFATURA EVENTOS ESPECIALES</t>
  </si>
  <si>
    <t>31111-A580 DIRECCION GENERAL DE COMUNICA</t>
  </si>
  <si>
    <t>31111-A581 DIRECCION DE FISCALIZACION Y</t>
  </si>
  <si>
    <t>31111-A582 DIRECCION GENERAL DE MOVILIDA</t>
  </si>
  <si>
    <t>31111-A583 DIRECCION GENERAL DE ASUNTOS</t>
  </si>
  <si>
    <t>31111-C513 TESORERIA MUNICIPAL</t>
  </si>
  <si>
    <t>31111-C516 CONTRALORIA MUNICIPAL</t>
  </si>
  <si>
    <t>31111-C519 DIR. GRAL. DESARROLLO SOCIAL</t>
  </si>
  <si>
    <t>31111-C524 DEPTO. CENTRO CIVICO</t>
  </si>
  <si>
    <t>31111-C526 JEFATURA DE PREDIAL</t>
  </si>
  <si>
    <t>31111-C528 JEFATURA DE ALMACEN</t>
  </si>
  <si>
    <t>31111-C542 DIR. GENERAL OBRA PUBLICA</t>
  </si>
  <si>
    <t>31111-C544 JEFATURA DE MANTENIMIENTO GEN</t>
  </si>
  <si>
    <t>31111-C552 DIR. DE EDUCACION</t>
  </si>
  <si>
    <t>31111-C553 DIR. COM. MUNICIPAL DEPORTE</t>
  </si>
  <si>
    <t>31111-C554 DIR. DE TURISMO</t>
  </si>
  <si>
    <t>31111-C565 DIR. DE RASTRO</t>
  </si>
  <si>
    <t>31111-C568 JEFATURA DE TALLER MUNICIPAL</t>
  </si>
  <si>
    <t>31111-C572 JEFATURA DE ECOPARQUE</t>
  </si>
  <si>
    <t>31111-C574 DIR. GRAL. SERVICIOS MUNICIPA</t>
  </si>
  <si>
    <t>31111-C584 DIRECCION GENERAL DE RECURSOS</t>
  </si>
  <si>
    <t>31111-C585 DIRECCION GRAL TECNOLOGIAS DE</t>
  </si>
  <si>
    <t>31111-C586 DIRECCION GENERAL DESARROLLO</t>
  </si>
  <si>
    <t>31111-C587 DIRECCION GENERAL DE RECURSOS</t>
  </si>
  <si>
    <t>31111-C588 DIRECCION DE CATASTRO E IMPUE</t>
  </si>
  <si>
    <t>31111-C589 DIRECCION GENERAL ORDENAMIENT</t>
  </si>
  <si>
    <t>31111-C590 DIRECCION GENERAL DE MEDIO AM</t>
  </si>
  <si>
    <t>31111-C591 DIR GRAL CULTURA EDUACION DEP</t>
  </si>
  <si>
    <t>31111-C592 JEFATURA DE CONTROL VEHICULAR</t>
  </si>
  <si>
    <t>31111-C593 DIRECCION DE SERVICIO LIMPIA</t>
  </si>
  <si>
    <t>31111-C594 DIRECCION DE PARQUES Y JARDIN</t>
  </si>
  <si>
    <t>31111-C595 JEFATURA DEL MERCADO TOMASA E</t>
  </si>
  <si>
    <t>31111-C596 DIRECCION DE ALUMBRADO PUBLIC</t>
  </si>
  <si>
    <t>31111-C597 JEFATURA DE MERCADO BARAHONA</t>
  </si>
  <si>
    <t>31111-C598 JEFATURA DE PANTEONES</t>
  </si>
  <si>
    <t>31111-C599 DIRECCION DESARROLLO INSTITUC</t>
  </si>
  <si>
    <t>31111-C520 DIR GRAL BIENESTERA Y DES SOC</t>
  </si>
  <si>
    <t>31111-C527 DIR. RECURSOS MATERIALES</t>
  </si>
  <si>
    <t>31111-C555 JEFATURA DE EDUCACION Y BIBLI</t>
  </si>
  <si>
    <t>31111-C579 OFICIALIA MAYOR</t>
  </si>
  <si>
    <t>31111-C601 DIR RECURSOS HUMANOS</t>
  </si>
  <si>
    <t>31111-C602 DIR TECNOLOGIA DE LA INFORMAC</t>
  </si>
  <si>
    <t>31111-C603 DIR GRAL ORDEN TERR MED AMBIE</t>
  </si>
  <si>
    <t>31111-C604 DIR MEDIO AMBIENTE</t>
  </si>
  <si>
    <t>Municipio de Salamanca, Guanajuato.
Estado Analítico del Ejercicio del Presupuesto de Egresos
Clasificación Administrativa
Del 1 de Enero al 30 de Septiembre de 2022</t>
  </si>
  <si>
    <t>Municipio de Salamanca, Guanajuato.
Estado Analítico del Ejercicio del Presupuesto de Egresos
Clasificación Funcional (Finalidad y Función)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</si>
</sst>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5" fillId="2" borderId="9" xfId="9" applyFont="1" applyFill="1" applyBorder="1" applyAlignment="1" applyProtection="1">
      <alignment horizontal="center" vertical="center" wrapText="1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2" xfId="9" applyFont="1" applyFill="1" applyBorder="1" applyAlignment="1">
      <alignment horizontal="center" vertical="center"/>
    </xf>
    <xf numFmtId="0" fontId="5" fillId="2" borderId="3" xfId="9" applyFont="1" applyFill="1" applyBorder="1" applyAlignment="1">
      <alignment horizontal="center" vertical="center"/>
    </xf>
    <xf numFmtId="4" fontId="5" fillId="2" borderId="12" xfId="9" applyNumberFormat="1" applyFont="1" applyFill="1" applyBorder="1" applyAlignment="1">
      <alignment horizontal="center" vertical="center" wrapText="1"/>
    </xf>
    <xf numFmtId="0" fontId="5" fillId="2" borderId="1" xfId="9" applyFont="1" applyFill="1" applyBorder="1" applyAlignment="1">
      <alignment horizontal="center" vertical="center"/>
    </xf>
    <xf numFmtId="0" fontId="5" fillId="2" borderId="4" xfId="9" applyFont="1" applyFill="1" applyBorder="1" applyAlignment="1">
      <alignment horizontal="center" vertical="center"/>
    </xf>
    <xf numFmtId="4" fontId="5" fillId="2" borderId="8" xfId="9" applyNumberFormat="1" applyFont="1" applyFill="1" applyBorder="1" applyAlignment="1">
      <alignment horizontal="center" vertical="center" wrapText="1"/>
    </xf>
    <xf numFmtId="4" fontId="5" fillId="2" borderId="13" xfId="9" applyNumberFormat="1" applyFont="1" applyFill="1" applyBorder="1" applyAlignment="1">
      <alignment horizontal="center" vertical="center" wrapText="1"/>
    </xf>
    <xf numFmtId="0" fontId="5" fillId="2" borderId="5" xfId="9" applyFont="1" applyFill="1" applyBorder="1" applyAlignment="1">
      <alignment horizontal="center" vertical="center"/>
    </xf>
    <xf numFmtId="0" fontId="5" fillId="2" borderId="7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4" fontId="1" fillId="0" borderId="14" xfId="0" applyNumberFormat="1" applyFont="1" applyBorder="1" applyProtection="1">
      <protection locked="0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Protection="1">
      <protection locked="0"/>
    </xf>
    <xf numFmtId="0" fontId="5" fillId="2" borderId="16" xfId="9" applyFont="1" applyFill="1" applyBorder="1" applyAlignment="1" applyProtection="1">
      <alignment horizontal="center" vertical="center" wrapText="1"/>
      <protection locked="0"/>
    </xf>
    <xf numFmtId="0" fontId="5" fillId="2" borderId="17" xfId="9" applyFont="1" applyFill="1" applyBorder="1" applyAlignment="1" applyProtection="1">
      <alignment horizontal="center" vertical="center" wrapText="1"/>
      <protection locked="0"/>
    </xf>
    <xf numFmtId="0" fontId="5" fillId="2" borderId="18" xfId="9" applyFont="1" applyFill="1" applyBorder="1" applyAlignment="1" applyProtection="1">
      <alignment horizontal="center" vertical="center" wrapText="1"/>
      <protection locked="0"/>
    </xf>
    <xf numFmtId="0" fontId="5" fillId="2" borderId="19" xfId="9" applyFont="1" applyFill="1" applyBorder="1" applyAlignment="1">
      <alignment horizontal="center" vertical="center"/>
    </xf>
    <xf numFmtId="0" fontId="5" fillId="2" borderId="20" xfId="9" applyFont="1" applyFill="1" applyBorder="1" applyAlignment="1">
      <alignment horizontal="center" vertical="center"/>
    </xf>
    <xf numFmtId="0" fontId="5" fillId="2" borderId="21" xfId="9" applyFont="1" applyFill="1" applyBorder="1" applyAlignment="1">
      <alignment horizontal="center" vertical="center"/>
    </xf>
    <xf numFmtId="0" fontId="5" fillId="2" borderId="22" xfId="9" applyFont="1" applyFill="1" applyBorder="1" applyAlignment="1">
      <alignment horizontal="center" vertical="center"/>
    </xf>
    <xf numFmtId="0" fontId="5" fillId="2" borderId="23" xfId="9" applyFont="1" applyFill="1" applyBorder="1" applyAlignment="1">
      <alignment horizontal="center" vertical="center"/>
    </xf>
    <xf numFmtId="0" fontId="5" fillId="2" borderId="24" xfId="9" applyFont="1" applyFill="1" applyBorder="1" applyAlignment="1">
      <alignment horizontal="center" vertical="center"/>
    </xf>
    <xf numFmtId="4" fontId="5" fillId="2" borderId="15" xfId="9" applyNumberFormat="1" applyFont="1" applyFill="1" applyBorder="1" applyAlignment="1">
      <alignment horizontal="center" vertical="center" wrapText="1"/>
    </xf>
    <xf numFmtId="4" fontId="5" fillId="2" borderId="25" xfId="9" applyNumberFormat="1" applyFont="1" applyFill="1" applyBorder="1" applyAlignment="1">
      <alignment horizontal="center" vertical="center" wrapText="1"/>
    </xf>
    <xf numFmtId="4" fontId="5" fillId="2" borderId="26" xfId="9" applyNumberFormat="1" applyFont="1" applyFill="1" applyBorder="1" applyAlignment="1">
      <alignment horizontal="center" vertical="center" wrapText="1"/>
    </xf>
    <xf numFmtId="0" fontId="5" fillId="2" borderId="15" xfId="9" applyFont="1" applyFill="1" applyBorder="1" applyAlignment="1">
      <alignment horizontal="center" vertical="center" wrapText="1"/>
    </xf>
    <xf numFmtId="4" fontId="5" fillId="2" borderId="0" xfId="9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5" xfId="0" applyFont="1" applyBorder="1" applyProtection="1">
      <protection locked="0"/>
    </xf>
    <xf numFmtId="4" fontId="5" fillId="2" borderId="4" xfId="9" applyNumberFormat="1" applyFont="1" applyFill="1" applyBorder="1" applyAlignment="1">
      <alignment horizontal="center" vertical="center" wrapText="1"/>
    </xf>
    <xf numFmtId="4" fontId="5" fillId="2" borderId="1" xfId="9" applyNumberFormat="1" applyFont="1" applyFill="1" applyBorder="1" applyAlignment="1">
      <alignment horizontal="center" vertical="center" wrapText="1"/>
    </xf>
    <xf numFmtId="0" fontId="1" fillId="0" borderId="19" xfId="0" applyFont="1" applyBorder="1"/>
    <xf numFmtId="0" fontId="1" fillId="0" borderId="21" xfId="0" applyFont="1" applyBorder="1"/>
    <xf numFmtId="0" fontId="1" fillId="0" borderId="21" xfId="0" applyFont="1" applyBorder="1" applyAlignment="1">
      <alignment wrapText="1"/>
    </xf>
    <xf numFmtId="0" fontId="5" fillId="0" borderId="23" xfId="0" applyFont="1" applyBorder="1" applyAlignment="1" applyProtection="1">
      <alignment horizontal="center"/>
      <protection locked="0"/>
    </xf>
    <xf numFmtId="0" fontId="1" fillId="0" borderId="27" xfId="0" applyFont="1" applyBorder="1"/>
    <xf numFmtId="4" fontId="1" fillId="0" borderId="25" xfId="0" applyNumberFormat="1" applyFont="1" applyBorder="1" applyProtection="1">
      <protection locked="0"/>
    </xf>
    <xf numFmtId="4" fontId="1" fillId="0" borderId="28" xfId="0" applyNumberFormat="1" applyFont="1" applyBorder="1" applyProtection="1">
      <protection locked="0"/>
    </xf>
    <xf numFmtId="4" fontId="1" fillId="0" borderId="29" xfId="0" applyNumberFormat="1" applyFont="1" applyBorder="1" applyProtection="1">
      <protection locked="0"/>
    </xf>
    <xf numFmtId="4" fontId="5" fillId="0" borderId="26" xfId="0" applyNumberFormat="1" applyFont="1" applyBorder="1" applyProtection="1">
      <protection locked="0"/>
    </xf>
    <xf numFmtId="4" fontId="1" fillId="0" borderId="3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4" fontId="5" fillId="0" borderId="31" xfId="0" applyNumberFormat="1" applyFont="1" applyBorder="1" applyProtection="1">
      <protection locked="0"/>
    </xf>
    <xf numFmtId="4" fontId="1" fillId="0" borderId="20" xfId="0" applyNumberFormat="1" applyFont="1" applyBorder="1" applyProtection="1">
      <protection locked="0"/>
    </xf>
    <xf numFmtId="4" fontId="1" fillId="0" borderId="22" xfId="0" applyNumberFormat="1" applyFont="1" applyBorder="1" applyProtection="1">
      <protection locked="0"/>
    </xf>
    <xf numFmtId="4" fontId="1" fillId="0" borderId="32" xfId="0" applyNumberFormat="1" applyFont="1" applyBorder="1" applyProtection="1">
      <protection locked="0"/>
    </xf>
    <xf numFmtId="4" fontId="5" fillId="0" borderId="24" xfId="0" applyNumberFormat="1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4" fontId="5" fillId="0" borderId="8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Protection="1">
      <protection locked="0"/>
    </xf>
    <xf numFmtId="0" fontId="5" fillId="0" borderId="19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33" xfId="0" applyFont="1" applyBorder="1" applyAlignment="1" applyProtection="1">
      <alignment horizontal="center"/>
      <protection locked="0"/>
    </xf>
    <xf numFmtId="4" fontId="5" fillId="0" borderId="25" xfId="0" applyNumberFormat="1" applyFont="1" applyBorder="1" applyProtection="1">
      <protection locked="0"/>
    </xf>
    <xf numFmtId="4" fontId="5" fillId="0" borderId="28" xfId="0" applyNumberFormat="1" applyFont="1" applyBorder="1" applyProtection="1">
      <protection locked="0"/>
    </xf>
    <xf numFmtId="4" fontId="5" fillId="0" borderId="34" xfId="0" applyNumberFormat="1" applyFont="1" applyBorder="1" applyProtection="1">
      <protection locked="0"/>
    </xf>
    <xf numFmtId="4" fontId="5" fillId="0" borderId="30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" fontId="5" fillId="0" borderId="35" xfId="0" applyNumberFormat="1" applyFont="1" applyBorder="1" applyProtection="1">
      <protection locked="0"/>
    </xf>
    <xf numFmtId="4" fontId="5" fillId="0" borderId="20" xfId="0" applyNumberFormat="1" applyFont="1" applyBorder="1" applyProtection="1">
      <protection locked="0"/>
    </xf>
    <xf numFmtId="4" fontId="5" fillId="0" borderId="22" xfId="0" applyNumberFormat="1" applyFont="1" applyBorder="1" applyProtection="1">
      <protection locked="0"/>
    </xf>
    <xf numFmtId="4" fontId="5" fillId="0" borderId="36" xfId="0" applyNumberFormat="1" applyFont="1" applyBorder="1" applyProtection="1">
      <protection locked="0"/>
    </xf>
    <xf numFmtId="0" fontId="7" fillId="0" borderId="19" xfId="0" applyFont="1" applyBorder="1" applyProtection="1">
      <protection locked="0"/>
    </xf>
    <xf numFmtId="0" fontId="7" fillId="0" borderId="21" xfId="0" applyFont="1" applyBorder="1" applyProtection="1">
      <protection locked="0"/>
    </xf>
    <xf numFmtId="0" fontId="7" fillId="0" borderId="33" xfId="0" applyFont="1" applyBorder="1" applyProtection="1"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1" fillId="0" borderId="30" xfId="9" applyFont="1" applyBorder="1" applyAlignment="1">
      <alignment horizontal="center" vertical="center"/>
    </xf>
    <xf numFmtId="0" fontId="1" fillId="0" borderId="0" xfId="0" applyFont="1" applyBorder="1" applyProtection="1">
      <protection locked="0"/>
    </xf>
    <xf numFmtId="4" fontId="1" fillId="0" borderId="25" xfId="9" applyNumberFormat="1" applyFont="1" applyBorder="1" applyAlignment="1">
      <alignment horizontal="center" vertical="center" wrapText="1"/>
    </xf>
    <xf numFmtId="4" fontId="1" fillId="0" borderId="30" xfId="9" applyNumberFormat="1" applyFont="1" applyBorder="1" applyAlignment="1">
      <alignment horizontal="center" vertical="center" wrapText="1"/>
    </xf>
    <xf numFmtId="4" fontId="1" fillId="0" borderId="20" xfId="9" applyNumberFormat="1" applyFont="1" applyBorder="1" applyAlignment="1">
      <alignment horizontal="center" vertical="center" wrapText="1"/>
    </xf>
    <xf numFmtId="0" fontId="5" fillId="2" borderId="25" xfId="9" applyFont="1" applyFill="1" applyBorder="1" applyAlignment="1">
      <alignment horizontal="center" vertical="center" wrapText="1"/>
    </xf>
    <xf numFmtId="0" fontId="5" fillId="2" borderId="4" xfId="9" applyFont="1" applyFill="1" applyBorder="1" applyAlignment="1">
      <alignment horizontal="center" vertical="center" wrapText="1"/>
    </xf>
    <xf numFmtId="0" fontId="5" fillId="0" borderId="19" xfId="0" applyFont="1" applyBorder="1"/>
    <xf numFmtId="0" fontId="1" fillId="0" borderId="21" xfId="0" applyFont="1" applyBorder="1" applyAlignment="1">
      <alignment horizontal="left"/>
    </xf>
    <xf numFmtId="0" fontId="5" fillId="0" borderId="21" xfId="0" applyFont="1" applyBorder="1"/>
    <xf numFmtId="0" fontId="1" fillId="0" borderId="27" xfId="0" applyFont="1" applyBorder="1" applyAlignment="1">
      <alignment horizontal="left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1767839</xdr:colOff>
      <xdr:row>80</xdr:row>
      <xdr:rowOff>83820</xdr:rowOff>
    </xdr:from>
    <xdr:to>
      <xdr:col>6</xdr:col>
      <xdr:colOff>494936</xdr:colOff>
      <xdr:row>85</xdr:row>
      <xdr:rowOff>10160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850389" y="13406120"/>
          <a:ext cx="6359797" cy="561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1082040</xdr:colOff>
      <xdr:row>21</xdr:row>
      <xdr:rowOff>60960</xdr:rowOff>
    </xdr:from>
    <xdr:to>
      <xdr:col>7</xdr:col>
      <xdr:colOff>275227</xdr:colOff>
      <xdr:row>25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097280" y="2689860"/>
          <a:ext cx="582385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1912620</xdr:colOff>
      <xdr:row>97</xdr:row>
      <xdr:rowOff>45720</xdr:rowOff>
    </xdr:from>
    <xdr:to>
      <xdr:col>7</xdr:col>
      <xdr:colOff>63137</xdr:colOff>
      <xdr:row>101</xdr:row>
      <xdr:rowOff>99060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1981200" y="13997940"/>
          <a:ext cx="5823857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2164080</xdr:colOff>
      <xdr:row>45</xdr:row>
      <xdr:rowOff>22860</xdr:rowOff>
    </xdr:from>
    <xdr:to>
      <xdr:col>7</xdr:col>
      <xdr:colOff>222250</xdr:colOff>
      <xdr:row>49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232660" y="6156960"/>
          <a:ext cx="614172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workbookViewId="0">
      <selection activeCell="H5" sqref="H5"/>
    </sheetView>
  </sheetViews>
  <sheetFormatPr baseColWidth="10" defaultColWidth="12" defaultRowHeight="10" x14ac:dyDescent="0.2"/>
  <cols>
    <col min="1" max="1" width="1.44140625" style="1" customWidth="1"/>
    <col min="2" max="2" width="62.88671875" style="1" customWidth="1"/>
    <col min="3" max="3" width="17" style="1" customWidth="1"/>
    <col min="4" max="4" width="18" style="1" customWidth="1"/>
    <col min="5" max="5" width="18.6640625" style="1" customWidth="1"/>
    <col min="6" max="7" width="17" style="1" customWidth="1"/>
    <col min="8" max="8" width="16.88671875" style="1" customWidth="1"/>
    <col min="9" max="16384" width="12" style="1"/>
  </cols>
  <sheetData>
    <row r="1" spans="1:8" ht="50.15" customHeight="1" thickBot="1" x14ac:dyDescent="0.25">
      <c r="A1" s="20" t="s">
        <v>131</v>
      </c>
      <c r="B1" s="21"/>
      <c r="C1" s="21"/>
      <c r="D1" s="21"/>
      <c r="E1" s="21"/>
      <c r="F1" s="21"/>
      <c r="G1" s="21"/>
      <c r="H1" s="22"/>
    </row>
    <row r="2" spans="1:8" ht="13.5" thickBot="1" x14ac:dyDescent="0.25">
      <c r="A2" s="23" t="s">
        <v>52</v>
      </c>
      <c r="B2" s="24"/>
      <c r="C2" s="20" t="s">
        <v>58</v>
      </c>
      <c r="D2" s="21"/>
      <c r="E2" s="21"/>
      <c r="F2" s="21"/>
      <c r="G2" s="22"/>
      <c r="H2" s="30" t="s">
        <v>57</v>
      </c>
    </row>
    <row r="3" spans="1:8" ht="24.9" customHeight="1" thickBot="1" x14ac:dyDescent="0.25">
      <c r="A3" s="25"/>
      <c r="B3" s="26"/>
      <c r="C3" s="29" t="s">
        <v>53</v>
      </c>
      <c r="D3" s="33" t="s">
        <v>123</v>
      </c>
      <c r="E3" s="29" t="s">
        <v>54</v>
      </c>
      <c r="F3" s="33" t="s">
        <v>55</v>
      </c>
      <c r="G3" s="29" t="s">
        <v>56</v>
      </c>
      <c r="H3" s="31"/>
    </row>
    <row r="4" spans="1:8" ht="13.5" thickBot="1" x14ac:dyDescent="0.25">
      <c r="A4" s="27"/>
      <c r="B4" s="26"/>
      <c r="C4" s="86">
        <v>1</v>
      </c>
      <c r="D4" s="86">
        <v>2</v>
      </c>
      <c r="E4" s="86" t="s">
        <v>124</v>
      </c>
      <c r="F4" s="86">
        <v>4</v>
      </c>
      <c r="G4" s="86">
        <v>5</v>
      </c>
      <c r="H4" s="87" t="s">
        <v>125</v>
      </c>
    </row>
    <row r="5" spans="1:8" ht="13" x14ac:dyDescent="0.3">
      <c r="A5" s="15" t="s">
        <v>59</v>
      </c>
      <c r="B5" s="88"/>
      <c r="C5" s="68">
        <f>SUM(C6:C12)</f>
        <v>380266161.43000001</v>
      </c>
      <c r="D5" s="71">
        <f>SUM(D6:D12)</f>
        <v>-1.0000000009313226E-2</v>
      </c>
      <c r="E5" s="68">
        <f>C5+D5</f>
        <v>380266161.42000002</v>
      </c>
      <c r="F5" s="71">
        <f>SUM(F6:F12)</f>
        <v>228755868.75999999</v>
      </c>
      <c r="G5" s="68">
        <f>SUM(G6:G12)</f>
        <v>228755868.75999999</v>
      </c>
      <c r="H5" s="74">
        <f>E5-F5</f>
        <v>151510292.66000003</v>
      </c>
    </row>
    <row r="6" spans="1:8" ht="12.5" x14ac:dyDescent="0.25">
      <c r="A6" s="16">
        <v>1100</v>
      </c>
      <c r="B6" s="89" t="s">
        <v>68</v>
      </c>
      <c r="C6" s="44">
        <v>222120811.91</v>
      </c>
      <c r="D6" s="48">
        <v>-979599.39</v>
      </c>
      <c r="E6" s="44">
        <f t="shared" ref="E6:E69" si="0">C6+D6</f>
        <v>221141212.52000001</v>
      </c>
      <c r="F6" s="48">
        <v>134851259.72</v>
      </c>
      <c r="G6" s="44">
        <v>134851259.72</v>
      </c>
      <c r="H6" s="52">
        <f t="shared" ref="H6:H69" si="1">E6-F6</f>
        <v>86289952.800000012</v>
      </c>
    </row>
    <row r="7" spans="1:8" ht="12.5" x14ac:dyDescent="0.25">
      <c r="A7" s="16">
        <v>1200</v>
      </c>
      <c r="B7" s="89" t="s">
        <v>69</v>
      </c>
      <c r="C7" s="44">
        <v>1531882.89</v>
      </c>
      <c r="D7" s="48">
        <v>0</v>
      </c>
      <c r="E7" s="44">
        <f t="shared" si="0"/>
        <v>1531882.89</v>
      </c>
      <c r="F7" s="48">
        <v>1006014.67</v>
      </c>
      <c r="G7" s="44">
        <v>1006014.67</v>
      </c>
      <c r="H7" s="52">
        <f t="shared" si="1"/>
        <v>525868.21999999986</v>
      </c>
    </row>
    <row r="8" spans="1:8" ht="12.5" x14ac:dyDescent="0.25">
      <c r="A8" s="16">
        <v>1300</v>
      </c>
      <c r="B8" s="89" t="s">
        <v>70</v>
      </c>
      <c r="C8" s="44">
        <v>45643084.560000002</v>
      </c>
      <c r="D8" s="48">
        <v>-713046.62</v>
      </c>
      <c r="E8" s="44">
        <f t="shared" si="0"/>
        <v>44930037.940000005</v>
      </c>
      <c r="F8" s="48">
        <v>28929989.010000002</v>
      </c>
      <c r="G8" s="44">
        <v>28929989.010000002</v>
      </c>
      <c r="H8" s="52">
        <f t="shared" si="1"/>
        <v>16000048.930000003</v>
      </c>
    </row>
    <row r="9" spans="1:8" ht="12.5" x14ac:dyDescent="0.25">
      <c r="A9" s="16">
        <v>1400</v>
      </c>
      <c r="B9" s="89" t="s">
        <v>34</v>
      </c>
      <c r="C9" s="44">
        <v>75774819.060000002</v>
      </c>
      <c r="D9" s="48">
        <v>38476.660000000003</v>
      </c>
      <c r="E9" s="44">
        <f t="shared" si="0"/>
        <v>75813295.719999999</v>
      </c>
      <c r="F9" s="48">
        <v>42369079.299999997</v>
      </c>
      <c r="G9" s="44">
        <v>42369079.299999997</v>
      </c>
      <c r="H9" s="52">
        <f t="shared" si="1"/>
        <v>33444216.420000002</v>
      </c>
    </row>
    <row r="10" spans="1:8" ht="12.5" x14ac:dyDescent="0.25">
      <c r="A10" s="16">
        <v>1500</v>
      </c>
      <c r="B10" s="89" t="s">
        <v>71</v>
      </c>
      <c r="C10" s="44">
        <v>33570563.009999998</v>
      </c>
      <c r="D10" s="48">
        <v>1654169.34</v>
      </c>
      <c r="E10" s="44">
        <f t="shared" si="0"/>
        <v>35224732.350000001</v>
      </c>
      <c r="F10" s="48">
        <v>21599526.059999999</v>
      </c>
      <c r="G10" s="44">
        <v>21599526.059999999</v>
      </c>
      <c r="H10" s="52">
        <f t="shared" si="1"/>
        <v>13625206.290000003</v>
      </c>
    </row>
    <row r="11" spans="1:8" ht="12.5" x14ac:dyDescent="0.25">
      <c r="A11" s="16">
        <v>1600</v>
      </c>
      <c r="B11" s="89" t="s">
        <v>35</v>
      </c>
      <c r="C11" s="44">
        <v>1625000</v>
      </c>
      <c r="D11" s="48">
        <v>0</v>
      </c>
      <c r="E11" s="44">
        <f t="shared" si="0"/>
        <v>1625000</v>
      </c>
      <c r="F11" s="48">
        <v>0</v>
      </c>
      <c r="G11" s="44">
        <v>0</v>
      </c>
      <c r="H11" s="52">
        <f t="shared" si="1"/>
        <v>1625000</v>
      </c>
    </row>
    <row r="12" spans="1:8" ht="12.5" x14ac:dyDescent="0.25">
      <c r="A12" s="16">
        <v>1700</v>
      </c>
      <c r="B12" s="89" t="s">
        <v>72</v>
      </c>
      <c r="C12" s="44">
        <v>0</v>
      </c>
      <c r="D12" s="48">
        <v>0</v>
      </c>
      <c r="E12" s="44">
        <f t="shared" si="0"/>
        <v>0</v>
      </c>
      <c r="F12" s="48">
        <v>0</v>
      </c>
      <c r="G12" s="44">
        <v>0</v>
      </c>
      <c r="H12" s="52">
        <f t="shared" si="1"/>
        <v>0</v>
      </c>
    </row>
    <row r="13" spans="1:8" ht="13" x14ac:dyDescent="0.3">
      <c r="A13" s="15" t="s">
        <v>60</v>
      </c>
      <c r="B13" s="90"/>
      <c r="C13" s="69">
        <f>SUM(C14:C22)</f>
        <v>77071063.349999994</v>
      </c>
      <c r="D13" s="72">
        <f>SUM(D14:D22)</f>
        <v>22732818.399999999</v>
      </c>
      <c r="E13" s="69">
        <f t="shared" si="0"/>
        <v>99803881.75</v>
      </c>
      <c r="F13" s="72">
        <f>SUM(F14:F22)</f>
        <v>48606344.549999997</v>
      </c>
      <c r="G13" s="69">
        <f>SUM(G14:G22)</f>
        <v>48602449.549999997</v>
      </c>
      <c r="H13" s="75">
        <f t="shared" si="1"/>
        <v>51197537.200000003</v>
      </c>
    </row>
    <row r="14" spans="1:8" ht="12.5" x14ac:dyDescent="0.25">
      <c r="A14" s="16">
        <v>2100</v>
      </c>
      <c r="B14" s="89" t="s">
        <v>73</v>
      </c>
      <c r="C14" s="44">
        <v>8475369</v>
      </c>
      <c r="D14" s="48">
        <v>-274517.09999999998</v>
      </c>
      <c r="E14" s="44">
        <f t="shared" si="0"/>
        <v>8200851.9000000004</v>
      </c>
      <c r="F14" s="48">
        <v>3193572.56</v>
      </c>
      <c r="G14" s="44">
        <v>3193572.56</v>
      </c>
      <c r="H14" s="52">
        <f t="shared" si="1"/>
        <v>5007279.34</v>
      </c>
    </row>
    <row r="15" spans="1:8" ht="12.5" x14ac:dyDescent="0.25">
      <c r="A15" s="16">
        <v>2200</v>
      </c>
      <c r="B15" s="89" t="s">
        <v>74</v>
      </c>
      <c r="C15" s="44">
        <v>2244425</v>
      </c>
      <c r="D15" s="48">
        <v>-115782</v>
      </c>
      <c r="E15" s="44">
        <f t="shared" si="0"/>
        <v>2128643</v>
      </c>
      <c r="F15" s="48">
        <v>832073.8</v>
      </c>
      <c r="G15" s="44">
        <v>832073.8</v>
      </c>
      <c r="H15" s="52">
        <f t="shared" si="1"/>
        <v>1296569.2</v>
      </c>
    </row>
    <row r="16" spans="1:8" ht="12.5" x14ac:dyDescent="0.25">
      <c r="A16" s="16">
        <v>2300</v>
      </c>
      <c r="B16" s="89" t="s">
        <v>75</v>
      </c>
      <c r="C16" s="44">
        <v>52654</v>
      </c>
      <c r="D16" s="48">
        <v>10950</v>
      </c>
      <c r="E16" s="44">
        <f t="shared" si="0"/>
        <v>63604</v>
      </c>
      <c r="F16" s="48">
        <v>38070</v>
      </c>
      <c r="G16" s="44">
        <v>38070</v>
      </c>
      <c r="H16" s="52">
        <f t="shared" si="1"/>
        <v>25534</v>
      </c>
    </row>
    <row r="17" spans="1:8" ht="12.5" x14ac:dyDescent="0.25">
      <c r="A17" s="16">
        <v>2400</v>
      </c>
      <c r="B17" s="89" t="s">
        <v>76</v>
      </c>
      <c r="C17" s="44">
        <v>19696570.5</v>
      </c>
      <c r="D17" s="48">
        <v>16458364.140000001</v>
      </c>
      <c r="E17" s="44">
        <f t="shared" si="0"/>
        <v>36154934.640000001</v>
      </c>
      <c r="F17" s="48">
        <v>23841709.489999998</v>
      </c>
      <c r="G17" s="44">
        <v>23841709.489999998</v>
      </c>
      <c r="H17" s="52">
        <f t="shared" si="1"/>
        <v>12313225.150000002</v>
      </c>
    </row>
    <row r="18" spans="1:8" ht="12.5" x14ac:dyDescent="0.25">
      <c r="A18" s="16">
        <v>2500</v>
      </c>
      <c r="B18" s="89" t="s">
        <v>77</v>
      </c>
      <c r="C18" s="44">
        <v>780688</v>
      </c>
      <c r="D18" s="48">
        <v>318173.33</v>
      </c>
      <c r="E18" s="44">
        <f t="shared" si="0"/>
        <v>1098861.33</v>
      </c>
      <c r="F18" s="48">
        <v>331509.86</v>
      </c>
      <c r="G18" s="44">
        <v>331509.86</v>
      </c>
      <c r="H18" s="52">
        <f t="shared" si="1"/>
        <v>767351.47000000009</v>
      </c>
    </row>
    <row r="19" spans="1:8" ht="12.5" x14ac:dyDescent="0.25">
      <c r="A19" s="16">
        <v>2600</v>
      </c>
      <c r="B19" s="89" t="s">
        <v>78</v>
      </c>
      <c r="C19" s="44">
        <v>28857622.850000001</v>
      </c>
      <c r="D19" s="48">
        <v>-3795000</v>
      </c>
      <c r="E19" s="44">
        <f t="shared" si="0"/>
        <v>25062622.850000001</v>
      </c>
      <c r="F19" s="48">
        <v>13396164.949999999</v>
      </c>
      <c r="G19" s="44">
        <v>13396164.949999999</v>
      </c>
      <c r="H19" s="52">
        <f t="shared" si="1"/>
        <v>11666457.900000002</v>
      </c>
    </row>
    <row r="20" spans="1:8" ht="12.5" x14ac:dyDescent="0.25">
      <c r="A20" s="16">
        <v>2700</v>
      </c>
      <c r="B20" s="89" t="s">
        <v>79</v>
      </c>
      <c r="C20" s="44">
        <v>9399339</v>
      </c>
      <c r="D20" s="48">
        <v>4221934.43</v>
      </c>
      <c r="E20" s="44">
        <f t="shared" si="0"/>
        <v>13621273.43</v>
      </c>
      <c r="F20" s="48">
        <v>1103688.8500000001</v>
      </c>
      <c r="G20" s="44">
        <v>1103688.8500000001</v>
      </c>
      <c r="H20" s="52">
        <f t="shared" si="1"/>
        <v>12517584.58</v>
      </c>
    </row>
    <row r="21" spans="1:8" ht="12.5" x14ac:dyDescent="0.25">
      <c r="A21" s="16">
        <v>2800</v>
      </c>
      <c r="B21" s="89" t="s">
        <v>80</v>
      </c>
      <c r="C21" s="44">
        <v>1000000</v>
      </c>
      <c r="D21" s="48">
        <v>-1000000</v>
      </c>
      <c r="E21" s="44">
        <f t="shared" si="0"/>
        <v>0</v>
      </c>
      <c r="F21" s="48">
        <v>0</v>
      </c>
      <c r="G21" s="44">
        <v>0</v>
      </c>
      <c r="H21" s="52">
        <f t="shared" si="1"/>
        <v>0</v>
      </c>
    </row>
    <row r="22" spans="1:8" ht="12.5" x14ac:dyDescent="0.25">
      <c r="A22" s="16">
        <v>2900</v>
      </c>
      <c r="B22" s="89" t="s">
        <v>81</v>
      </c>
      <c r="C22" s="44">
        <v>6564395</v>
      </c>
      <c r="D22" s="48">
        <v>6908695.5999999996</v>
      </c>
      <c r="E22" s="44">
        <f t="shared" si="0"/>
        <v>13473090.6</v>
      </c>
      <c r="F22" s="48">
        <v>5869555.04</v>
      </c>
      <c r="G22" s="44">
        <v>5865660.04</v>
      </c>
      <c r="H22" s="52">
        <f t="shared" si="1"/>
        <v>7603535.5599999996</v>
      </c>
    </row>
    <row r="23" spans="1:8" ht="13" x14ac:dyDescent="0.3">
      <c r="A23" s="15" t="s">
        <v>61</v>
      </c>
      <c r="B23" s="90"/>
      <c r="C23" s="69">
        <f>SUM(C24:C32)</f>
        <v>143381264.5</v>
      </c>
      <c r="D23" s="72">
        <f>SUM(D24:D32)</f>
        <v>54102313.049999997</v>
      </c>
      <c r="E23" s="69">
        <f t="shared" si="0"/>
        <v>197483577.55000001</v>
      </c>
      <c r="F23" s="72">
        <f>SUM(F24:F32)</f>
        <v>83519948.190000013</v>
      </c>
      <c r="G23" s="69">
        <f>SUM(G24:G32)</f>
        <v>83541961.590000004</v>
      </c>
      <c r="H23" s="75">
        <f t="shared" si="1"/>
        <v>113963629.36</v>
      </c>
    </row>
    <row r="24" spans="1:8" ht="12.5" x14ac:dyDescent="0.25">
      <c r="A24" s="16">
        <v>3100</v>
      </c>
      <c r="B24" s="89" t="s">
        <v>82</v>
      </c>
      <c r="C24" s="44">
        <v>58956184</v>
      </c>
      <c r="D24" s="48">
        <v>-930696</v>
      </c>
      <c r="E24" s="44">
        <f t="shared" si="0"/>
        <v>58025488</v>
      </c>
      <c r="F24" s="48">
        <v>29990433.969999999</v>
      </c>
      <c r="G24" s="44">
        <v>29990433.969999999</v>
      </c>
      <c r="H24" s="52">
        <f t="shared" si="1"/>
        <v>28035054.030000001</v>
      </c>
    </row>
    <row r="25" spans="1:8" ht="12.5" x14ac:dyDescent="0.25">
      <c r="A25" s="16">
        <v>3200</v>
      </c>
      <c r="B25" s="89" t="s">
        <v>83</v>
      </c>
      <c r="C25" s="44">
        <v>16405587.5</v>
      </c>
      <c r="D25" s="48">
        <v>2163456.46</v>
      </c>
      <c r="E25" s="44">
        <f t="shared" si="0"/>
        <v>18569043.960000001</v>
      </c>
      <c r="F25" s="48">
        <v>8064145.3700000001</v>
      </c>
      <c r="G25" s="44">
        <v>8064145.3700000001</v>
      </c>
      <c r="H25" s="52">
        <f t="shared" si="1"/>
        <v>10504898.59</v>
      </c>
    </row>
    <row r="26" spans="1:8" ht="12.5" x14ac:dyDescent="0.25">
      <c r="A26" s="16">
        <v>3300</v>
      </c>
      <c r="B26" s="89" t="s">
        <v>84</v>
      </c>
      <c r="C26" s="44">
        <v>22648353.5</v>
      </c>
      <c r="D26" s="48">
        <v>38038209</v>
      </c>
      <c r="E26" s="44">
        <f t="shared" si="0"/>
        <v>60686562.5</v>
      </c>
      <c r="F26" s="48">
        <v>18177079.760000002</v>
      </c>
      <c r="G26" s="44">
        <v>18177079.760000002</v>
      </c>
      <c r="H26" s="52">
        <f t="shared" si="1"/>
        <v>42509482.739999995</v>
      </c>
    </row>
    <row r="27" spans="1:8" ht="12.5" x14ac:dyDescent="0.25">
      <c r="A27" s="16">
        <v>3400</v>
      </c>
      <c r="B27" s="89" t="s">
        <v>85</v>
      </c>
      <c r="C27" s="44">
        <v>4546019</v>
      </c>
      <c r="D27" s="48">
        <v>5000</v>
      </c>
      <c r="E27" s="44">
        <f t="shared" si="0"/>
        <v>4551019</v>
      </c>
      <c r="F27" s="48">
        <v>3686543.14</v>
      </c>
      <c r="G27" s="44">
        <v>3686543.14</v>
      </c>
      <c r="H27" s="52">
        <f t="shared" si="1"/>
        <v>864475.85999999987</v>
      </c>
    </row>
    <row r="28" spans="1:8" ht="12.5" x14ac:dyDescent="0.25">
      <c r="A28" s="16">
        <v>3500</v>
      </c>
      <c r="B28" s="89" t="s">
        <v>86</v>
      </c>
      <c r="C28" s="44">
        <v>14194684.5</v>
      </c>
      <c r="D28" s="48">
        <v>11493681</v>
      </c>
      <c r="E28" s="44">
        <f t="shared" si="0"/>
        <v>25688365.5</v>
      </c>
      <c r="F28" s="48">
        <v>7592470.8200000003</v>
      </c>
      <c r="G28" s="44">
        <v>7592470.8200000003</v>
      </c>
      <c r="H28" s="52">
        <f t="shared" si="1"/>
        <v>18095894.68</v>
      </c>
    </row>
    <row r="29" spans="1:8" ht="12.5" x14ac:dyDescent="0.25">
      <c r="A29" s="16">
        <v>3600</v>
      </c>
      <c r="B29" s="89" t="s">
        <v>87</v>
      </c>
      <c r="C29" s="44">
        <v>7096811</v>
      </c>
      <c r="D29" s="48">
        <v>104136.4</v>
      </c>
      <c r="E29" s="44">
        <f t="shared" si="0"/>
        <v>7200947.4000000004</v>
      </c>
      <c r="F29" s="48">
        <v>2331103.4300000002</v>
      </c>
      <c r="G29" s="44">
        <v>2353116.83</v>
      </c>
      <c r="H29" s="52">
        <f t="shared" si="1"/>
        <v>4869843.9700000007</v>
      </c>
    </row>
    <row r="30" spans="1:8" ht="12.5" x14ac:dyDescent="0.25">
      <c r="A30" s="16">
        <v>3700</v>
      </c>
      <c r="B30" s="89" t="s">
        <v>88</v>
      </c>
      <c r="C30" s="44">
        <v>1841112.5</v>
      </c>
      <c r="D30" s="48">
        <v>-125356</v>
      </c>
      <c r="E30" s="44">
        <f t="shared" si="0"/>
        <v>1715756.5</v>
      </c>
      <c r="F30" s="48">
        <v>55978.64</v>
      </c>
      <c r="G30" s="44">
        <v>55978.64</v>
      </c>
      <c r="H30" s="52">
        <f t="shared" si="1"/>
        <v>1659777.86</v>
      </c>
    </row>
    <row r="31" spans="1:8" ht="12.5" x14ac:dyDescent="0.25">
      <c r="A31" s="16">
        <v>3800</v>
      </c>
      <c r="B31" s="89" t="s">
        <v>89</v>
      </c>
      <c r="C31" s="44">
        <v>5587205</v>
      </c>
      <c r="D31" s="48">
        <v>1724868.14</v>
      </c>
      <c r="E31" s="44">
        <f t="shared" si="0"/>
        <v>7312073.1399999997</v>
      </c>
      <c r="F31" s="48">
        <v>4705621.29</v>
      </c>
      <c r="G31" s="44">
        <v>4705621.29</v>
      </c>
      <c r="H31" s="52">
        <f t="shared" si="1"/>
        <v>2606451.8499999996</v>
      </c>
    </row>
    <row r="32" spans="1:8" ht="12.5" x14ac:dyDescent="0.25">
      <c r="A32" s="16">
        <v>3900</v>
      </c>
      <c r="B32" s="89" t="s">
        <v>18</v>
      </c>
      <c r="C32" s="44">
        <v>12105307.5</v>
      </c>
      <c r="D32" s="48">
        <v>1629014.05</v>
      </c>
      <c r="E32" s="44">
        <f t="shared" si="0"/>
        <v>13734321.550000001</v>
      </c>
      <c r="F32" s="48">
        <v>8916571.7699999996</v>
      </c>
      <c r="G32" s="44">
        <v>8916571.7699999996</v>
      </c>
      <c r="H32" s="52">
        <f t="shared" si="1"/>
        <v>4817749.7800000012</v>
      </c>
    </row>
    <row r="33" spans="1:8" ht="13" x14ac:dyDescent="0.3">
      <c r="A33" s="15" t="s">
        <v>62</v>
      </c>
      <c r="B33" s="90"/>
      <c r="C33" s="69">
        <f>SUM(C34:C42)</f>
        <v>88511723.689999998</v>
      </c>
      <c r="D33" s="72">
        <f>SUM(D34:D42)</f>
        <v>8907939.4700000007</v>
      </c>
      <c r="E33" s="69">
        <f t="shared" si="0"/>
        <v>97419663.159999996</v>
      </c>
      <c r="F33" s="72">
        <f>SUM(F34:F42)</f>
        <v>58218755.980000004</v>
      </c>
      <c r="G33" s="69">
        <f>SUM(G34:G42)</f>
        <v>58218755.980000004</v>
      </c>
      <c r="H33" s="75">
        <f t="shared" si="1"/>
        <v>39200907.179999992</v>
      </c>
    </row>
    <row r="34" spans="1:8" ht="12.5" x14ac:dyDescent="0.25">
      <c r="A34" s="16">
        <v>4100</v>
      </c>
      <c r="B34" s="89" t="s">
        <v>90</v>
      </c>
      <c r="C34" s="44">
        <v>1035000</v>
      </c>
      <c r="D34" s="48">
        <v>2716739.46</v>
      </c>
      <c r="E34" s="44">
        <f t="shared" si="0"/>
        <v>3751739.46</v>
      </c>
      <c r="F34" s="48">
        <v>2161304.64</v>
      </c>
      <c r="G34" s="44">
        <v>2161304.64</v>
      </c>
      <c r="H34" s="52">
        <f t="shared" si="1"/>
        <v>1590434.8199999998</v>
      </c>
    </row>
    <row r="35" spans="1:8" ht="12.5" x14ac:dyDescent="0.25">
      <c r="A35" s="16">
        <v>4200</v>
      </c>
      <c r="B35" s="89" t="s">
        <v>91</v>
      </c>
      <c r="C35" s="44">
        <v>59020898.689999998</v>
      </c>
      <c r="D35" s="48">
        <v>0</v>
      </c>
      <c r="E35" s="44">
        <f t="shared" si="0"/>
        <v>59020898.689999998</v>
      </c>
      <c r="F35" s="48">
        <v>43912965.840000004</v>
      </c>
      <c r="G35" s="44">
        <v>43912965.840000004</v>
      </c>
      <c r="H35" s="52">
        <f t="shared" si="1"/>
        <v>15107932.849999994</v>
      </c>
    </row>
    <row r="36" spans="1:8" ht="12.5" x14ac:dyDescent="0.25">
      <c r="A36" s="16">
        <v>4300</v>
      </c>
      <c r="B36" s="89" t="s">
        <v>92</v>
      </c>
      <c r="C36" s="44">
        <v>1671225</v>
      </c>
      <c r="D36" s="48">
        <v>4118100</v>
      </c>
      <c r="E36" s="44">
        <f t="shared" si="0"/>
        <v>5789325</v>
      </c>
      <c r="F36" s="48">
        <v>2100000</v>
      </c>
      <c r="G36" s="44">
        <v>2100000</v>
      </c>
      <c r="H36" s="52">
        <f t="shared" si="1"/>
        <v>3689325</v>
      </c>
    </row>
    <row r="37" spans="1:8" ht="12.5" x14ac:dyDescent="0.25">
      <c r="A37" s="16">
        <v>4400</v>
      </c>
      <c r="B37" s="89" t="s">
        <v>93</v>
      </c>
      <c r="C37" s="44">
        <v>26784600</v>
      </c>
      <c r="D37" s="48">
        <v>2073100.01</v>
      </c>
      <c r="E37" s="44">
        <f t="shared" si="0"/>
        <v>28857700.010000002</v>
      </c>
      <c r="F37" s="48">
        <v>10044485.5</v>
      </c>
      <c r="G37" s="44">
        <v>10044485.5</v>
      </c>
      <c r="H37" s="52">
        <f t="shared" si="1"/>
        <v>18813214.510000002</v>
      </c>
    </row>
    <row r="38" spans="1:8" ht="12.5" x14ac:dyDescent="0.25">
      <c r="A38" s="16">
        <v>4500</v>
      </c>
      <c r="B38" s="89" t="s">
        <v>40</v>
      </c>
      <c r="C38" s="44">
        <v>0</v>
      </c>
      <c r="D38" s="48">
        <v>0</v>
      </c>
      <c r="E38" s="44">
        <f t="shared" si="0"/>
        <v>0</v>
      </c>
      <c r="F38" s="48">
        <v>0</v>
      </c>
      <c r="G38" s="44">
        <v>0</v>
      </c>
      <c r="H38" s="52">
        <f t="shared" si="1"/>
        <v>0</v>
      </c>
    </row>
    <row r="39" spans="1:8" ht="12.5" x14ac:dyDescent="0.25">
      <c r="A39" s="16">
        <v>4600</v>
      </c>
      <c r="B39" s="89" t="s">
        <v>94</v>
      </c>
      <c r="C39" s="44">
        <v>0</v>
      </c>
      <c r="D39" s="48">
        <v>0</v>
      </c>
      <c r="E39" s="44">
        <f t="shared" si="0"/>
        <v>0</v>
      </c>
      <c r="F39" s="48">
        <v>0</v>
      </c>
      <c r="G39" s="44">
        <v>0</v>
      </c>
      <c r="H39" s="52">
        <f t="shared" si="1"/>
        <v>0</v>
      </c>
    </row>
    <row r="40" spans="1:8" ht="12.5" x14ac:dyDescent="0.25">
      <c r="A40" s="16">
        <v>4700</v>
      </c>
      <c r="B40" s="89" t="s">
        <v>95</v>
      </c>
      <c r="C40" s="44">
        <v>0</v>
      </c>
      <c r="D40" s="48">
        <v>0</v>
      </c>
      <c r="E40" s="44">
        <f t="shared" si="0"/>
        <v>0</v>
      </c>
      <c r="F40" s="48">
        <v>0</v>
      </c>
      <c r="G40" s="44">
        <v>0</v>
      </c>
      <c r="H40" s="52">
        <f t="shared" si="1"/>
        <v>0</v>
      </c>
    </row>
    <row r="41" spans="1:8" ht="12.5" x14ac:dyDescent="0.25">
      <c r="A41" s="16">
        <v>4800</v>
      </c>
      <c r="B41" s="89" t="s">
        <v>36</v>
      </c>
      <c r="C41" s="44">
        <v>0</v>
      </c>
      <c r="D41" s="48">
        <v>0</v>
      </c>
      <c r="E41" s="44">
        <f t="shared" si="0"/>
        <v>0</v>
      </c>
      <c r="F41" s="48">
        <v>0</v>
      </c>
      <c r="G41" s="44">
        <v>0</v>
      </c>
      <c r="H41" s="52">
        <f t="shared" si="1"/>
        <v>0</v>
      </c>
    </row>
    <row r="42" spans="1:8" ht="12.5" x14ac:dyDescent="0.25">
      <c r="A42" s="16">
        <v>4900</v>
      </c>
      <c r="B42" s="89" t="s">
        <v>96</v>
      </c>
      <c r="C42" s="44">
        <v>0</v>
      </c>
      <c r="D42" s="48">
        <v>0</v>
      </c>
      <c r="E42" s="44">
        <f t="shared" si="0"/>
        <v>0</v>
      </c>
      <c r="F42" s="48">
        <v>0</v>
      </c>
      <c r="G42" s="44">
        <v>0</v>
      </c>
      <c r="H42" s="52">
        <f t="shared" si="1"/>
        <v>0</v>
      </c>
    </row>
    <row r="43" spans="1:8" ht="13" x14ac:dyDescent="0.3">
      <c r="A43" s="15" t="s">
        <v>63</v>
      </c>
      <c r="B43" s="90"/>
      <c r="C43" s="69">
        <f>SUM(C44:C52)</f>
        <v>32652609.5</v>
      </c>
      <c r="D43" s="72">
        <f>SUM(D44:D52)</f>
        <v>53176172.670000002</v>
      </c>
      <c r="E43" s="69">
        <f t="shared" si="0"/>
        <v>85828782.170000002</v>
      </c>
      <c r="F43" s="72">
        <f>SUM(F44:F52)</f>
        <v>42979144.960000001</v>
      </c>
      <c r="G43" s="69">
        <f>SUM(G44:G52)</f>
        <v>42979144.960000001</v>
      </c>
      <c r="H43" s="75">
        <f t="shared" si="1"/>
        <v>42849637.210000001</v>
      </c>
    </row>
    <row r="44" spans="1:8" ht="12.5" x14ac:dyDescent="0.25">
      <c r="A44" s="16">
        <v>5100</v>
      </c>
      <c r="B44" s="89" t="s">
        <v>97</v>
      </c>
      <c r="C44" s="44">
        <v>4622007</v>
      </c>
      <c r="D44" s="48">
        <v>2605250</v>
      </c>
      <c r="E44" s="44">
        <f t="shared" si="0"/>
        <v>7227257</v>
      </c>
      <c r="F44" s="48">
        <v>2371676.4700000002</v>
      </c>
      <c r="G44" s="44">
        <v>2371676.4700000002</v>
      </c>
      <c r="H44" s="52">
        <f t="shared" si="1"/>
        <v>4855580.5299999993</v>
      </c>
    </row>
    <row r="45" spans="1:8" ht="12.5" x14ac:dyDescent="0.25">
      <c r="A45" s="16">
        <v>5200</v>
      </c>
      <c r="B45" s="89" t="s">
        <v>98</v>
      </c>
      <c r="C45" s="44">
        <v>399713</v>
      </c>
      <c r="D45" s="48">
        <v>1556000</v>
      </c>
      <c r="E45" s="44">
        <f t="shared" si="0"/>
        <v>1955713</v>
      </c>
      <c r="F45" s="48">
        <v>1556153.22</v>
      </c>
      <c r="G45" s="44">
        <v>1556153.22</v>
      </c>
      <c r="H45" s="52">
        <f t="shared" si="1"/>
        <v>399559.78</v>
      </c>
    </row>
    <row r="46" spans="1:8" ht="12.5" x14ac:dyDescent="0.25">
      <c r="A46" s="16">
        <v>5300</v>
      </c>
      <c r="B46" s="89" t="s">
        <v>99</v>
      </c>
      <c r="C46" s="44">
        <v>216400</v>
      </c>
      <c r="D46" s="48">
        <v>0</v>
      </c>
      <c r="E46" s="44">
        <f t="shared" si="0"/>
        <v>216400</v>
      </c>
      <c r="F46" s="48">
        <v>15450</v>
      </c>
      <c r="G46" s="44">
        <v>15450</v>
      </c>
      <c r="H46" s="52">
        <f t="shared" si="1"/>
        <v>200950</v>
      </c>
    </row>
    <row r="47" spans="1:8" ht="12.5" x14ac:dyDescent="0.25">
      <c r="A47" s="16">
        <v>5400</v>
      </c>
      <c r="B47" s="89" t="s">
        <v>100</v>
      </c>
      <c r="C47" s="44">
        <v>20901899.5</v>
      </c>
      <c r="D47" s="48">
        <v>2926125</v>
      </c>
      <c r="E47" s="44">
        <f t="shared" si="0"/>
        <v>23828024.5</v>
      </c>
      <c r="F47" s="48">
        <v>3003430</v>
      </c>
      <c r="G47" s="44">
        <v>3003430</v>
      </c>
      <c r="H47" s="52">
        <f t="shared" si="1"/>
        <v>20824594.5</v>
      </c>
    </row>
    <row r="48" spans="1:8" ht="12.5" x14ac:dyDescent="0.25">
      <c r="A48" s="16">
        <v>5500</v>
      </c>
      <c r="B48" s="89" t="s">
        <v>101</v>
      </c>
      <c r="C48" s="44">
        <v>1000000</v>
      </c>
      <c r="D48" s="48">
        <v>-1000000</v>
      </c>
      <c r="E48" s="44">
        <f t="shared" si="0"/>
        <v>0</v>
      </c>
      <c r="F48" s="48">
        <v>0</v>
      </c>
      <c r="G48" s="44">
        <v>0</v>
      </c>
      <c r="H48" s="52">
        <f t="shared" si="1"/>
        <v>0</v>
      </c>
    </row>
    <row r="49" spans="1:8" ht="12.5" x14ac:dyDescent="0.25">
      <c r="A49" s="16">
        <v>5600</v>
      </c>
      <c r="B49" s="89" t="s">
        <v>102</v>
      </c>
      <c r="C49" s="44">
        <v>3900840</v>
      </c>
      <c r="D49" s="48">
        <v>7238797.6699999999</v>
      </c>
      <c r="E49" s="44">
        <f t="shared" si="0"/>
        <v>11139637.67</v>
      </c>
      <c r="F49" s="48">
        <v>1002435.27</v>
      </c>
      <c r="G49" s="44">
        <v>1002435.27</v>
      </c>
      <c r="H49" s="52">
        <f t="shared" si="1"/>
        <v>10137202.4</v>
      </c>
    </row>
    <row r="50" spans="1:8" ht="12.5" x14ac:dyDescent="0.25">
      <c r="A50" s="16">
        <v>5700</v>
      </c>
      <c r="B50" s="89" t="s">
        <v>103</v>
      </c>
      <c r="C50" s="44">
        <v>0</v>
      </c>
      <c r="D50" s="48">
        <v>0</v>
      </c>
      <c r="E50" s="44">
        <f t="shared" si="0"/>
        <v>0</v>
      </c>
      <c r="F50" s="48">
        <v>0</v>
      </c>
      <c r="G50" s="44">
        <v>0</v>
      </c>
      <c r="H50" s="52">
        <f t="shared" si="1"/>
        <v>0</v>
      </c>
    </row>
    <row r="51" spans="1:8" ht="12.5" x14ac:dyDescent="0.25">
      <c r="A51" s="16">
        <v>5800</v>
      </c>
      <c r="B51" s="89" t="s">
        <v>104</v>
      </c>
      <c r="C51" s="44">
        <v>1000000</v>
      </c>
      <c r="D51" s="48">
        <v>39800000</v>
      </c>
      <c r="E51" s="44">
        <f t="shared" si="0"/>
        <v>40800000</v>
      </c>
      <c r="F51" s="48">
        <v>35000000</v>
      </c>
      <c r="G51" s="44">
        <v>35000000</v>
      </c>
      <c r="H51" s="52">
        <f t="shared" si="1"/>
        <v>5800000</v>
      </c>
    </row>
    <row r="52" spans="1:8" ht="12.5" x14ac:dyDescent="0.25">
      <c r="A52" s="16">
        <v>5900</v>
      </c>
      <c r="B52" s="89" t="s">
        <v>105</v>
      </c>
      <c r="C52" s="44">
        <v>611750</v>
      </c>
      <c r="D52" s="48">
        <v>50000</v>
      </c>
      <c r="E52" s="44">
        <f t="shared" si="0"/>
        <v>661750</v>
      </c>
      <c r="F52" s="48">
        <v>30000</v>
      </c>
      <c r="G52" s="44">
        <v>30000</v>
      </c>
      <c r="H52" s="52">
        <f t="shared" si="1"/>
        <v>631750</v>
      </c>
    </row>
    <row r="53" spans="1:8" ht="13" x14ac:dyDescent="0.3">
      <c r="A53" s="15" t="s">
        <v>64</v>
      </c>
      <c r="B53" s="90"/>
      <c r="C53" s="69">
        <f>SUM(C54:C56)</f>
        <v>66568490</v>
      </c>
      <c r="D53" s="72">
        <f>SUM(D54:D56)</f>
        <v>103496755.93000001</v>
      </c>
      <c r="E53" s="69">
        <f t="shared" si="0"/>
        <v>170065245.93000001</v>
      </c>
      <c r="F53" s="72">
        <f>SUM(F54:F56)</f>
        <v>42521285.559999995</v>
      </c>
      <c r="G53" s="69">
        <f>SUM(G54:G56)</f>
        <v>42521285.559999995</v>
      </c>
      <c r="H53" s="75">
        <f t="shared" si="1"/>
        <v>127543960.37</v>
      </c>
    </row>
    <row r="54" spans="1:8" ht="12.5" x14ac:dyDescent="0.25">
      <c r="A54" s="16">
        <v>6100</v>
      </c>
      <c r="B54" s="89" t="s">
        <v>106</v>
      </c>
      <c r="C54" s="44">
        <v>66368490</v>
      </c>
      <c r="D54" s="48">
        <v>100743124.73</v>
      </c>
      <c r="E54" s="44">
        <f t="shared" si="0"/>
        <v>167111614.73000002</v>
      </c>
      <c r="F54" s="48">
        <v>41581219.829999998</v>
      </c>
      <c r="G54" s="44">
        <v>41581219.829999998</v>
      </c>
      <c r="H54" s="52">
        <f t="shared" si="1"/>
        <v>125530394.90000002</v>
      </c>
    </row>
    <row r="55" spans="1:8" ht="12.5" x14ac:dyDescent="0.25">
      <c r="A55" s="16">
        <v>6200</v>
      </c>
      <c r="B55" s="89" t="s">
        <v>107</v>
      </c>
      <c r="C55" s="44">
        <v>0</v>
      </c>
      <c r="D55" s="48">
        <v>2953631.2</v>
      </c>
      <c r="E55" s="44">
        <f t="shared" si="0"/>
        <v>2953631.2</v>
      </c>
      <c r="F55" s="48">
        <v>940065.73</v>
      </c>
      <c r="G55" s="44">
        <v>940065.73</v>
      </c>
      <c r="H55" s="52">
        <f t="shared" si="1"/>
        <v>2013565.4700000002</v>
      </c>
    </row>
    <row r="56" spans="1:8" ht="12.5" x14ac:dyDescent="0.25">
      <c r="A56" s="16">
        <v>6300</v>
      </c>
      <c r="B56" s="89" t="s">
        <v>108</v>
      </c>
      <c r="C56" s="44">
        <v>200000</v>
      </c>
      <c r="D56" s="48">
        <v>-200000</v>
      </c>
      <c r="E56" s="44">
        <f t="shared" si="0"/>
        <v>0</v>
      </c>
      <c r="F56" s="48">
        <v>0</v>
      </c>
      <c r="G56" s="44">
        <v>0</v>
      </c>
      <c r="H56" s="52">
        <f t="shared" si="1"/>
        <v>0</v>
      </c>
    </row>
    <row r="57" spans="1:8" ht="13" x14ac:dyDescent="0.3">
      <c r="A57" s="15" t="s">
        <v>65</v>
      </c>
      <c r="B57" s="90"/>
      <c r="C57" s="69">
        <f>SUM(C58:C64)</f>
        <v>30452761.359999999</v>
      </c>
      <c r="D57" s="72">
        <f>SUM(D58:D64)</f>
        <v>-2828450.45</v>
      </c>
      <c r="E57" s="69">
        <f t="shared" si="0"/>
        <v>27624310.91</v>
      </c>
      <c r="F57" s="72">
        <f>SUM(F58:F64)</f>
        <v>0</v>
      </c>
      <c r="G57" s="69">
        <f>SUM(G58:G64)</f>
        <v>0</v>
      </c>
      <c r="H57" s="75">
        <f t="shared" si="1"/>
        <v>27624310.91</v>
      </c>
    </row>
    <row r="58" spans="1:8" ht="12.5" x14ac:dyDescent="0.25">
      <c r="A58" s="16">
        <v>7100</v>
      </c>
      <c r="B58" s="89" t="s">
        <v>109</v>
      </c>
      <c r="C58" s="44">
        <v>0</v>
      </c>
      <c r="D58" s="48">
        <v>0</v>
      </c>
      <c r="E58" s="44">
        <f t="shared" si="0"/>
        <v>0</v>
      </c>
      <c r="F58" s="48">
        <v>0</v>
      </c>
      <c r="G58" s="44">
        <v>0</v>
      </c>
      <c r="H58" s="52">
        <f t="shared" si="1"/>
        <v>0</v>
      </c>
    </row>
    <row r="59" spans="1:8" ht="12.5" x14ac:dyDescent="0.25">
      <c r="A59" s="16">
        <v>7200</v>
      </c>
      <c r="B59" s="89" t="s">
        <v>110</v>
      </c>
      <c r="C59" s="44">
        <v>0</v>
      </c>
      <c r="D59" s="48">
        <v>0</v>
      </c>
      <c r="E59" s="44">
        <f t="shared" si="0"/>
        <v>0</v>
      </c>
      <c r="F59" s="48">
        <v>0</v>
      </c>
      <c r="G59" s="44">
        <v>0</v>
      </c>
      <c r="H59" s="52">
        <f t="shared" si="1"/>
        <v>0</v>
      </c>
    </row>
    <row r="60" spans="1:8" ht="12.5" x14ac:dyDescent="0.25">
      <c r="A60" s="16">
        <v>7300</v>
      </c>
      <c r="B60" s="89" t="s">
        <v>111</v>
      </c>
      <c r="C60" s="44">
        <v>0</v>
      </c>
      <c r="D60" s="48">
        <v>0</v>
      </c>
      <c r="E60" s="44">
        <f t="shared" si="0"/>
        <v>0</v>
      </c>
      <c r="F60" s="48">
        <v>0</v>
      </c>
      <c r="G60" s="44">
        <v>0</v>
      </c>
      <c r="H60" s="52">
        <f t="shared" si="1"/>
        <v>0</v>
      </c>
    </row>
    <row r="61" spans="1:8" ht="12.5" x14ac:dyDescent="0.25">
      <c r="A61" s="16">
        <v>7400</v>
      </c>
      <c r="B61" s="89" t="s">
        <v>112</v>
      </c>
      <c r="C61" s="44">
        <v>0</v>
      </c>
      <c r="D61" s="48">
        <v>0</v>
      </c>
      <c r="E61" s="44">
        <f t="shared" si="0"/>
        <v>0</v>
      </c>
      <c r="F61" s="48">
        <v>0</v>
      </c>
      <c r="G61" s="44">
        <v>0</v>
      </c>
      <c r="H61" s="52">
        <f t="shared" si="1"/>
        <v>0</v>
      </c>
    </row>
    <row r="62" spans="1:8" ht="12.5" x14ac:dyDescent="0.25">
      <c r="A62" s="16">
        <v>7500</v>
      </c>
      <c r="B62" s="89" t="s">
        <v>113</v>
      </c>
      <c r="C62" s="44">
        <v>0</v>
      </c>
      <c r="D62" s="48">
        <v>0</v>
      </c>
      <c r="E62" s="44">
        <f t="shared" si="0"/>
        <v>0</v>
      </c>
      <c r="F62" s="48">
        <v>0</v>
      </c>
      <c r="G62" s="44">
        <v>0</v>
      </c>
      <c r="H62" s="52">
        <f t="shared" si="1"/>
        <v>0</v>
      </c>
    </row>
    <row r="63" spans="1:8" ht="12.5" x14ac:dyDescent="0.25">
      <c r="A63" s="16">
        <v>7600</v>
      </c>
      <c r="B63" s="89" t="s">
        <v>114</v>
      </c>
      <c r="C63" s="44">
        <v>0</v>
      </c>
      <c r="D63" s="48">
        <v>0</v>
      </c>
      <c r="E63" s="44">
        <f t="shared" si="0"/>
        <v>0</v>
      </c>
      <c r="F63" s="48">
        <v>0</v>
      </c>
      <c r="G63" s="44">
        <v>0</v>
      </c>
      <c r="H63" s="52">
        <f t="shared" si="1"/>
        <v>0</v>
      </c>
    </row>
    <row r="64" spans="1:8" ht="12.5" x14ac:dyDescent="0.25">
      <c r="A64" s="16">
        <v>7900</v>
      </c>
      <c r="B64" s="89" t="s">
        <v>115</v>
      </c>
      <c r="C64" s="44">
        <v>30452761.359999999</v>
      </c>
      <c r="D64" s="48">
        <v>-2828450.45</v>
      </c>
      <c r="E64" s="44">
        <f t="shared" si="0"/>
        <v>27624310.91</v>
      </c>
      <c r="F64" s="48">
        <v>0</v>
      </c>
      <c r="G64" s="44">
        <v>0</v>
      </c>
      <c r="H64" s="52">
        <f t="shared" si="1"/>
        <v>27624310.91</v>
      </c>
    </row>
    <row r="65" spans="1:8" ht="13" x14ac:dyDescent="0.3">
      <c r="A65" s="15" t="s">
        <v>66</v>
      </c>
      <c r="B65" s="90"/>
      <c r="C65" s="69">
        <f>SUM(C66:C68)</f>
        <v>0</v>
      </c>
      <c r="D65" s="72">
        <f>SUM(D66:D68)</f>
        <v>0</v>
      </c>
      <c r="E65" s="69">
        <f t="shared" si="0"/>
        <v>0</v>
      </c>
      <c r="F65" s="72">
        <f>SUM(F66:F68)</f>
        <v>0</v>
      </c>
      <c r="G65" s="69">
        <f>SUM(G66:G68)</f>
        <v>0</v>
      </c>
      <c r="H65" s="75">
        <f t="shared" si="1"/>
        <v>0</v>
      </c>
    </row>
    <row r="66" spans="1:8" ht="12.5" x14ac:dyDescent="0.25">
      <c r="A66" s="16">
        <v>8100</v>
      </c>
      <c r="B66" s="89" t="s">
        <v>37</v>
      </c>
      <c r="C66" s="44">
        <v>0</v>
      </c>
      <c r="D66" s="48">
        <v>0</v>
      </c>
      <c r="E66" s="44">
        <f t="shared" si="0"/>
        <v>0</v>
      </c>
      <c r="F66" s="48">
        <v>0</v>
      </c>
      <c r="G66" s="44">
        <v>0</v>
      </c>
      <c r="H66" s="52">
        <f t="shared" si="1"/>
        <v>0</v>
      </c>
    </row>
    <row r="67" spans="1:8" ht="12.5" x14ac:dyDescent="0.25">
      <c r="A67" s="16">
        <v>8300</v>
      </c>
      <c r="B67" s="89" t="s">
        <v>38</v>
      </c>
      <c r="C67" s="44">
        <v>0</v>
      </c>
      <c r="D67" s="48">
        <v>0</v>
      </c>
      <c r="E67" s="44">
        <f t="shared" si="0"/>
        <v>0</v>
      </c>
      <c r="F67" s="48">
        <v>0</v>
      </c>
      <c r="G67" s="44">
        <v>0</v>
      </c>
      <c r="H67" s="52">
        <f t="shared" si="1"/>
        <v>0</v>
      </c>
    </row>
    <row r="68" spans="1:8" ht="12.5" x14ac:dyDescent="0.25">
      <c r="A68" s="16">
        <v>8500</v>
      </c>
      <c r="B68" s="89" t="s">
        <v>39</v>
      </c>
      <c r="C68" s="44">
        <v>0</v>
      </c>
      <c r="D68" s="48">
        <v>0</v>
      </c>
      <c r="E68" s="44">
        <f t="shared" si="0"/>
        <v>0</v>
      </c>
      <c r="F68" s="48">
        <v>0</v>
      </c>
      <c r="G68" s="44">
        <v>0</v>
      </c>
      <c r="H68" s="52">
        <f t="shared" si="1"/>
        <v>0</v>
      </c>
    </row>
    <row r="69" spans="1:8" ht="13" x14ac:dyDescent="0.3">
      <c r="A69" s="15" t="s">
        <v>67</v>
      </c>
      <c r="B69" s="90"/>
      <c r="C69" s="69">
        <f>SUM(C70:C76)</f>
        <v>15620000</v>
      </c>
      <c r="D69" s="72">
        <f>SUM(D70:D76)</f>
        <v>0</v>
      </c>
      <c r="E69" s="69">
        <f t="shared" si="0"/>
        <v>15620000</v>
      </c>
      <c r="F69" s="72">
        <f>SUM(F70:F76)</f>
        <v>11825616.359999999</v>
      </c>
      <c r="G69" s="69">
        <f>SUM(G70:G76)</f>
        <v>11825616.359999999</v>
      </c>
      <c r="H69" s="75">
        <f t="shared" si="1"/>
        <v>3794383.6400000006</v>
      </c>
    </row>
    <row r="70" spans="1:8" ht="12.5" x14ac:dyDescent="0.25">
      <c r="A70" s="16">
        <v>9100</v>
      </c>
      <c r="B70" s="89" t="s">
        <v>116</v>
      </c>
      <c r="C70" s="44">
        <v>9500000</v>
      </c>
      <c r="D70" s="48">
        <v>0</v>
      </c>
      <c r="E70" s="44">
        <f t="shared" ref="E70:E76" si="2">C70+D70</f>
        <v>9500000</v>
      </c>
      <c r="F70" s="48">
        <v>7039332</v>
      </c>
      <c r="G70" s="44">
        <v>7039332</v>
      </c>
      <c r="H70" s="52">
        <f t="shared" ref="H70:H76" si="3">E70-F70</f>
        <v>2460668</v>
      </c>
    </row>
    <row r="71" spans="1:8" ht="12.5" x14ac:dyDescent="0.25">
      <c r="A71" s="16">
        <v>9200</v>
      </c>
      <c r="B71" s="89" t="s">
        <v>117</v>
      </c>
      <c r="C71" s="44">
        <v>6120000</v>
      </c>
      <c r="D71" s="48">
        <v>0</v>
      </c>
      <c r="E71" s="44">
        <f t="shared" si="2"/>
        <v>6120000</v>
      </c>
      <c r="F71" s="48">
        <v>4786284.3600000003</v>
      </c>
      <c r="G71" s="44">
        <v>4786284.3600000003</v>
      </c>
      <c r="H71" s="52">
        <f t="shared" si="3"/>
        <v>1333715.6399999997</v>
      </c>
    </row>
    <row r="72" spans="1:8" ht="12.5" x14ac:dyDescent="0.25">
      <c r="A72" s="16">
        <v>9300</v>
      </c>
      <c r="B72" s="89" t="s">
        <v>118</v>
      </c>
      <c r="C72" s="44">
        <v>0</v>
      </c>
      <c r="D72" s="48">
        <v>0</v>
      </c>
      <c r="E72" s="44">
        <f t="shared" si="2"/>
        <v>0</v>
      </c>
      <c r="F72" s="48">
        <v>0</v>
      </c>
      <c r="G72" s="44">
        <v>0</v>
      </c>
      <c r="H72" s="52">
        <f t="shared" si="3"/>
        <v>0</v>
      </c>
    </row>
    <row r="73" spans="1:8" ht="12.5" x14ac:dyDescent="0.25">
      <c r="A73" s="16">
        <v>9400</v>
      </c>
      <c r="B73" s="89" t="s">
        <v>119</v>
      </c>
      <c r="C73" s="44">
        <v>0</v>
      </c>
      <c r="D73" s="48">
        <v>0</v>
      </c>
      <c r="E73" s="44">
        <f t="shared" si="2"/>
        <v>0</v>
      </c>
      <c r="F73" s="48">
        <v>0</v>
      </c>
      <c r="G73" s="44">
        <v>0</v>
      </c>
      <c r="H73" s="52">
        <f t="shared" si="3"/>
        <v>0</v>
      </c>
    </row>
    <row r="74" spans="1:8" ht="12.5" x14ac:dyDescent="0.25">
      <c r="A74" s="16">
        <v>9500</v>
      </c>
      <c r="B74" s="89" t="s">
        <v>120</v>
      </c>
      <c r="C74" s="44">
        <v>0</v>
      </c>
      <c r="D74" s="48">
        <v>0</v>
      </c>
      <c r="E74" s="44">
        <f t="shared" si="2"/>
        <v>0</v>
      </c>
      <c r="F74" s="48">
        <v>0</v>
      </c>
      <c r="G74" s="44">
        <v>0</v>
      </c>
      <c r="H74" s="52">
        <f t="shared" si="3"/>
        <v>0</v>
      </c>
    </row>
    <row r="75" spans="1:8" ht="12.5" x14ac:dyDescent="0.25">
      <c r="A75" s="16">
        <v>9600</v>
      </c>
      <c r="B75" s="89" t="s">
        <v>121</v>
      </c>
      <c r="C75" s="44">
        <v>0</v>
      </c>
      <c r="D75" s="48">
        <v>0</v>
      </c>
      <c r="E75" s="44">
        <f t="shared" si="2"/>
        <v>0</v>
      </c>
      <c r="F75" s="48">
        <v>0</v>
      </c>
      <c r="G75" s="44">
        <v>0</v>
      </c>
      <c r="H75" s="52">
        <f t="shared" si="3"/>
        <v>0</v>
      </c>
    </row>
    <row r="76" spans="1:8" ht="12.5" x14ac:dyDescent="0.25">
      <c r="A76" s="18">
        <v>9900</v>
      </c>
      <c r="B76" s="91" t="s">
        <v>122</v>
      </c>
      <c r="C76" s="45">
        <v>0</v>
      </c>
      <c r="D76" s="49">
        <v>0</v>
      </c>
      <c r="E76" s="45">
        <f t="shared" si="2"/>
        <v>0</v>
      </c>
      <c r="F76" s="49">
        <v>0</v>
      </c>
      <c r="G76" s="45">
        <v>0</v>
      </c>
      <c r="H76" s="53">
        <f t="shared" si="3"/>
        <v>0</v>
      </c>
    </row>
    <row r="77" spans="1:8" ht="13.5" thickBot="1" x14ac:dyDescent="0.35">
      <c r="A77" s="19"/>
      <c r="B77" s="41" t="s">
        <v>51</v>
      </c>
      <c r="C77" s="46">
        <f t="shared" ref="C77:H77" si="4">SUM(C5+C13+C23+C33+C43+C53+C57+C65+C69)</f>
        <v>834524073.83000004</v>
      </c>
      <c r="D77" s="50">
        <f t="shared" si="4"/>
        <v>239587549.06</v>
      </c>
      <c r="E77" s="46">
        <f t="shared" si="4"/>
        <v>1074111622.8899999</v>
      </c>
      <c r="F77" s="50">
        <f t="shared" si="4"/>
        <v>516426964.36000001</v>
      </c>
      <c r="G77" s="46">
        <f t="shared" si="4"/>
        <v>516445082.75999999</v>
      </c>
      <c r="H77" s="54">
        <f t="shared" si="4"/>
        <v>557684658.52999997</v>
      </c>
    </row>
    <row r="78" spans="1:8" x14ac:dyDescent="0.2">
      <c r="A78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11811023622047245" top="0.35433070866141736" bottom="0.15748031496062992" header="0.31496062992125984" footer="0.31496062992125984"/>
  <pageSetup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showGridLines="0" zoomScaleNormal="100" workbookViewId="0">
      <selection sqref="A1:H1"/>
    </sheetView>
  </sheetViews>
  <sheetFormatPr baseColWidth="10" defaultColWidth="12" defaultRowHeight="10" x14ac:dyDescent="0.2"/>
  <cols>
    <col min="1" max="1" width="0.33203125" style="1" customWidth="1"/>
    <col min="2" max="2" width="29.6640625" style="1" customWidth="1"/>
    <col min="3" max="3" width="17.33203125" style="1" customWidth="1"/>
    <col min="4" max="4" width="18.44140625" style="1" customWidth="1"/>
    <col min="5" max="5" width="21.109375" style="1" customWidth="1"/>
    <col min="6" max="6" width="18.21875" style="1" customWidth="1"/>
    <col min="7" max="7" width="19.44140625" style="1" customWidth="1"/>
    <col min="8" max="8" width="19" style="1" customWidth="1"/>
    <col min="9" max="16384" width="12" style="1"/>
  </cols>
  <sheetData>
    <row r="1" spans="1:8" ht="50.15" customHeight="1" thickBot="1" x14ac:dyDescent="0.25">
      <c r="A1" s="20" t="s">
        <v>132</v>
      </c>
      <c r="B1" s="21"/>
      <c r="C1" s="21"/>
      <c r="D1" s="21"/>
      <c r="E1" s="21"/>
      <c r="F1" s="21"/>
      <c r="G1" s="21"/>
      <c r="H1" s="22"/>
    </row>
    <row r="2" spans="1:8" ht="13.5" thickBot="1" x14ac:dyDescent="0.25">
      <c r="A2" s="23" t="s">
        <v>52</v>
      </c>
      <c r="B2" s="24"/>
      <c r="C2" s="20" t="s">
        <v>58</v>
      </c>
      <c r="D2" s="21"/>
      <c r="E2" s="21"/>
      <c r="F2" s="21"/>
      <c r="G2" s="22"/>
      <c r="H2" s="30" t="s">
        <v>57</v>
      </c>
    </row>
    <row r="3" spans="1:8" ht="24.9" customHeight="1" thickBot="1" x14ac:dyDescent="0.25">
      <c r="A3" s="25"/>
      <c r="B3" s="26"/>
      <c r="C3" s="36" t="s">
        <v>53</v>
      </c>
      <c r="D3" s="37" t="s">
        <v>123</v>
      </c>
      <c r="E3" s="29" t="s">
        <v>54</v>
      </c>
      <c r="F3" s="33" t="s">
        <v>55</v>
      </c>
      <c r="G3" s="29" t="s">
        <v>56</v>
      </c>
      <c r="H3" s="31"/>
    </row>
    <row r="4" spans="1:8" ht="13.5" thickBot="1" x14ac:dyDescent="0.25">
      <c r="A4" s="27"/>
      <c r="B4" s="28"/>
      <c r="C4" s="32">
        <v>1</v>
      </c>
      <c r="D4" s="32">
        <v>2</v>
      </c>
      <c r="E4" s="32" t="s">
        <v>124</v>
      </c>
      <c r="F4" s="32">
        <v>4</v>
      </c>
      <c r="G4" s="32">
        <v>5</v>
      </c>
      <c r="H4" s="32" t="s">
        <v>125</v>
      </c>
    </row>
    <row r="5" spans="1:8" ht="12.5" x14ac:dyDescent="0.25">
      <c r="A5" s="34"/>
      <c r="B5" s="38" t="s">
        <v>0</v>
      </c>
      <c r="C5" s="43">
        <v>720973474.33000004</v>
      </c>
      <c r="D5" s="43">
        <v>80197881</v>
      </c>
      <c r="E5" s="47">
        <f>C5+D5</f>
        <v>801171355.33000004</v>
      </c>
      <c r="F5" s="43">
        <v>421725897.19999999</v>
      </c>
      <c r="G5" s="43">
        <v>421744015.60000002</v>
      </c>
      <c r="H5" s="51">
        <f>E5-F5</f>
        <v>379445458.13000005</v>
      </c>
    </row>
    <row r="6" spans="1:8" ht="12.5" x14ac:dyDescent="0.25">
      <c r="A6" s="34"/>
      <c r="B6" s="39" t="s">
        <v>1</v>
      </c>
      <c r="C6" s="44">
        <v>104050599.5</v>
      </c>
      <c r="D6" s="44">
        <v>159389668.06</v>
      </c>
      <c r="E6" s="48">
        <f>C6+D6</f>
        <v>263440267.56</v>
      </c>
      <c r="F6" s="44">
        <v>87661735.159999996</v>
      </c>
      <c r="G6" s="44">
        <v>87661735.159999996</v>
      </c>
      <c r="H6" s="52">
        <f>E6-F6</f>
        <v>175778532.40000001</v>
      </c>
    </row>
    <row r="7" spans="1:8" ht="25" x14ac:dyDescent="0.25">
      <c r="A7" s="34"/>
      <c r="B7" s="40" t="s">
        <v>2</v>
      </c>
      <c r="C7" s="44">
        <v>9500000</v>
      </c>
      <c r="D7" s="44">
        <v>0</v>
      </c>
      <c r="E7" s="48">
        <f>C7+D7</f>
        <v>9500000</v>
      </c>
      <c r="F7" s="44">
        <v>7039332</v>
      </c>
      <c r="G7" s="44">
        <v>7039332</v>
      </c>
      <c r="H7" s="52">
        <f>E7-F7</f>
        <v>2460668</v>
      </c>
    </row>
    <row r="8" spans="1:8" ht="12.5" x14ac:dyDescent="0.25">
      <c r="A8" s="34"/>
      <c r="B8" s="39" t="s">
        <v>40</v>
      </c>
      <c r="C8" s="44">
        <v>0</v>
      </c>
      <c r="D8" s="44">
        <v>0</v>
      </c>
      <c r="E8" s="48">
        <f>C8+D8</f>
        <v>0</v>
      </c>
      <c r="F8" s="44">
        <v>0</v>
      </c>
      <c r="G8" s="44">
        <v>0</v>
      </c>
      <c r="H8" s="52">
        <f>E8-F8</f>
        <v>0</v>
      </c>
    </row>
    <row r="9" spans="1:8" ht="12.5" x14ac:dyDescent="0.25">
      <c r="A9" s="34"/>
      <c r="B9" s="42" t="s">
        <v>37</v>
      </c>
      <c r="C9" s="45">
        <v>0</v>
      </c>
      <c r="D9" s="45">
        <v>0</v>
      </c>
      <c r="E9" s="49">
        <f>C9+D9</f>
        <v>0</v>
      </c>
      <c r="F9" s="45">
        <v>0</v>
      </c>
      <c r="G9" s="45">
        <v>0</v>
      </c>
      <c r="H9" s="53">
        <f>E9-F9</f>
        <v>0</v>
      </c>
    </row>
    <row r="10" spans="1:8" ht="13.5" thickBot="1" x14ac:dyDescent="0.35">
      <c r="A10" s="35"/>
      <c r="B10" s="41" t="s">
        <v>51</v>
      </c>
      <c r="C10" s="46">
        <f t="shared" ref="C10:H10" si="0">SUM(C5+C6+C7+C8+C9)</f>
        <v>834524073.83000004</v>
      </c>
      <c r="D10" s="46">
        <f t="shared" si="0"/>
        <v>239587549.06</v>
      </c>
      <c r="E10" s="50">
        <f t="shared" si="0"/>
        <v>1074111622.8900001</v>
      </c>
      <c r="F10" s="46">
        <f t="shared" si="0"/>
        <v>516426964.36000001</v>
      </c>
      <c r="G10" s="46">
        <f t="shared" si="0"/>
        <v>516445082.75999999</v>
      </c>
      <c r="H10" s="54">
        <f t="shared" si="0"/>
        <v>557684658.53000009</v>
      </c>
    </row>
    <row r="12" spans="1:8" x14ac:dyDescent="0.2">
      <c r="A12" s="1" t="s">
        <v>128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1"/>
  <sheetViews>
    <sheetView showGridLines="0" workbookViewId="0">
      <selection activeCell="E3" sqref="E3"/>
    </sheetView>
  </sheetViews>
  <sheetFormatPr baseColWidth="10" defaultColWidth="12" defaultRowHeight="10" x14ac:dyDescent="0.2"/>
  <cols>
    <col min="1" max="1" width="1.33203125" style="1" customWidth="1"/>
    <col min="2" max="2" width="52.77734375" style="1" customWidth="1"/>
    <col min="3" max="3" width="17.33203125" style="1" customWidth="1"/>
    <col min="4" max="8" width="18.33203125" style="1" customWidth="1"/>
    <col min="9" max="16384" width="12" style="1"/>
  </cols>
  <sheetData>
    <row r="1" spans="1:8" ht="52" customHeight="1" thickBot="1" x14ac:dyDescent="0.25">
      <c r="A1" s="20" t="s">
        <v>190</v>
      </c>
      <c r="B1" s="21"/>
      <c r="C1" s="21"/>
      <c r="D1" s="21"/>
      <c r="E1" s="21"/>
      <c r="F1" s="21"/>
      <c r="G1" s="21"/>
      <c r="H1" s="22"/>
    </row>
    <row r="2" spans="1:8" ht="13.5" thickBot="1" x14ac:dyDescent="0.25">
      <c r="A2" s="23" t="s">
        <v>52</v>
      </c>
      <c r="B2" s="24"/>
      <c r="C2" s="20" t="s">
        <v>58</v>
      </c>
      <c r="D2" s="21"/>
      <c r="E2" s="21"/>
      <c r="F2" s="21"/>
      <c r="G2" s="22"/>
      <c r="H2" s="30" t="s">
        <v>57</v>
      </c>
    </row>
    <row r="3" spans="1:8" ht="24.9" customHeight="1" thickBot="1" x14ac:dyDescent="0.25">
      <c r="A3" s="25"/>
      <c r="B3" s="26"/>
      <c r="C3" s="29" t="s">
        <v>53</v>
      </c>
      <c r="D3" s="33" t="s">
        <v>123</v>
      </c>
      <c r="E3" s="29" t="s">
        <v>54</v>
      </c>
      <c r="F3" s="33" t="s">
        <v>55</v>
      </c>
      <c r="G3" s="29" t="s">
        <v>56</v>
      </c>
      <c r="H3" s="31"/>
    </row>
    <row r="4" spans="1:8" ht="13.5" thickBot="1" x14ac:dyDescent="0.25">
      <c r="A4" s="27"/>
      <c r="B4" s="28"/>
      <c r="C4" s="32">
        <v>1</v>
      </c>
      <c r="D4" s="32">
        <v>2</v>
      </c>
      <c r="E4" s="32" t="s">
        <v>124</v>
      </c>
      <c r="F4" s="32">
        <v>4</v>
      </c>
      <c r="G4" s="32">
        <v>5</v>
      </c>
      <c r="H4" s="32" t="s">
        <v>125</v>
      </c>
    </row>
    <row r="5" spans="1:8" ht="12.5" x14ac:dyDescent="0.25">
      <c r="A5" s="77"/>
      <c r="B5" s="81"/>
      <c r="C5" s="83"/>
      <c r="D5" s="84"/>
      <c r="E5" s="83"/>
      <c r="F5" s="84"/>
      <c r="G5" s="83"/>
      <c r="H5" s="85"/>
    </row>
    <row r="6" spans="1:8" ht="12.5" x14ac:dyDescent="0.25">
      <c r="A6" s="78"/>
      <c r="B6" s="82" t="s">
        <v>133</v>
      </c>
      <c r="C6" s="44">
        <v>46478490.520000003</v>
      </c>
      <c r="D6" s="48">
        <v>0</v>
      </c>
      <c r="E6" s="44">
        <f>C6+D6</f>
        <v>46478490.520000003</v>
      </c>
      <c r="F6" s="48">
        <v>33731233.950000003</v>
      </c>
      <c r="G6" s="44">
        <v>33731233.950000003</v>
      </c>
      <c r="H6" s="52">
        <f>E6-F6</f>
        <v>12747256.57</v>
      </c>
    </row>
    <row r="7" spans="1:8" ht="12.5" x14ac:dyDescent="0.25">
      <c r="A7" s="78"/>
      <c r="B7" s="82" t="s">
        <v>134</v>
      </c>
      <c r="C7" s="44">
        <v>4884908.17</v>
      </c>
      <c r="D7" s="48">
        <v>0</v>
      </c>
      <c r="E7" s="44">
        <f t="shared" ref="E7:E12" si="0">C7+D7</f>
        <v>4884908.17</v>
      </c>
      <c r="F7" s="48">
        <v>3638606.89</v>
      </c>
      <c r="G7" s="44">
        <v>3638606.89</v>
      </c>
      <c r="H7" s="52">
        <f t="shared" ref="H7:H12" si="1">E7-F7</f>
        <v>1246301.2799999998</v>
      </c>
    </row>
    <row r="8" spans="1:8" ht="12.5" x14ac:dyDescent="0.25">
      <c r="A8" s="78"/>
      <c r="B8" s="82" t="s">
        <v>135</v>
      </c>
      <c r="C8" s="44">
        <v>3000000</v>
      </c>
      <c r="D8" s="48">
        <v>0</v>
      </c>
      <c r="E8" s="44">
        <f t="shared" si="0"/>
        <v>3000000</v>
      </c>
      <c r="F8" s="48">
        <v>3000000</v>
      </c>
      <c r="G8" s="44">
        <v>3000000</v>
      </c>
      <c r="H8" s="52">
        <f t="shared" si="1"/>
        <v>0</v>
      </c>
    </row>
    <row r="9" spans="1:8" ht="12.5" x14ac:dyDescent="0.25">
      <c r="A9" s="78"/>
      <c r="B9" s="82" t="s">
        <v>136</v>
      </c>
      <c r="C9" s="44">
        <v>4657500</v>
      </c>
      <c r="D9" s="48">
        <v>0</v>
      </c>
      <c r="E9" s="44">
        <f t="shared" si="0"/>
        <v>4657500</v>
      </c>
      <c r="F9" s="48">
        <v>3543125</v>
      </c>
      <c r="G9" s="44">
        <v>3543125</v>
      </c>
      <c r="H9" s="52">
        <f t="shared" si="1"/>
        <v>1114375</v>
      </c>
    </row>
    <row r="10" spans="1:8" ht="12.5" x14ac:dyDescent="0.25">
      <c r="A10" s="78"/>
      <c r="B10" s="82" t="s">
        <v>137</v>
      </c>
      <c r="C10" s="44">
        <v>16993564.43</v>
      </c>
      <c r="D10" s="48">
        <v>1186938.8400000001</v>
      </c>
      <c r="E10" s="44">
        <f t="shared" si="0"/>
        <v>18180503.27</v>
      </c>
      <c r="F10" s="48">
        <v>11560973.109999999</v>
      </c>
      <c r="G10" s="44">
        <v>11560973.109999999</v>
      </c>
      <c r="H10" s="52">
        <f t="shared" si="1"/>
        <v>6619530.1600000001</v>
      </c>
    </row>
    <row r="11" spans="1:8" ht="12.5" x14ac:dyDescent="0.25">
      <c r="A11" s="78"/>
      <c r="B11" s="82" t="s">
        <v>138</v>
      </c>
      <c r="C11" s="44">
        <v>18176000.199999999</v>
      </c>
      <c r="D11" s="48">
        <v>34759490.43</v>
      </c>
      <c r="E11" s="44">
        <f t="shared" si="0"/>
        <v>52935490.629999995</v>
      </c>
      <c r="F11" s="48">
        <v>46948535.82</v>
      </c>
      <c r="G11" s="44">
        <v>46948535.82</v>
      </c>
      <c r="H11" s="52">
        <f t="shared" si="1"/>
        <v>5986954.8099999949</v>
      </c>
    </row>
    <row r="12" spans="1:8" ht="12.5" x14ac:dyDescent="0.25">
      <c r="A12" s="78"/>
      <c r="B12" s="82" t="s">
        <v>139</v>
      </c>
      <c r="C12" s="44">
        <v>6048632.7400000002</v>
      </c>
      <c r="D12" s="48">
        <v>2673589.06</v>
      </c>
      <c r="E12" s="44">
        <f t="shared" si="0"/>
        <v>8722221.8000000007</v>
      </c>
      <c r="F12" s="48">
        <v>5894861.6100000003</v>
      </c>
      <c r="G12" s="44">
        <v>5894861.6100000003</v>
      </c>
      <c r="H12" s="52">
        <f t="shared" si="1"/>
        <v>2827360.1900000004</v>
      </c>
    </row>
    <row r="13" spans="1:8" ht="12.5" x14ac:dyDescent="0.25">
      <c r="A13" s="78"/>
      <c r="B13" s="82" t="s">
        <v>140</v>
      </c>
      <c r="C13" s="44">
        <v>909892.61</v>
      </c>
      <c r="D13" s="48">
        <v>-21544.240000000002</v>
      </c>
      <c r="E13" s="44">
        <f t="shared" ref="E13" si="2">C13+D13</f>
        <v>888348.37</v>
      </c>
      <c r="F13" s="48">
        <v>349205.22</v>
      </c>
      <c r="G13" s="44">
        <v>349205.22</v>
      </c>
      <c r="H13" s="52">
        <f t="shared" ref="H13" si="3">E13-F13</f>
        <v>539143.15</v>
      </c>
    </row>
    <row r="14" spans="1:8" ht="12.5" x14ac:dyDescent="0.25">
      <c r="A14" s="78"/>
      <c r="B14" s="82" t="s">
        <v>141</v>
      </c>
      <c r="C14" s="44">
        <v>1453897.29</v>
      </c>
      <c r="D14" s="48">
        <v>-51164</v>
      </c>
      <c r="E14" s="44">
        <f t="shared" ref="E14" si="4">C14+D14</f>
        <v>1402733.29</v>
      </c>
      <c r="F14" s="48">
        <v>856570.15</v>
      </c>
      <c r="G14" s="44">
        <v>856570.15</v>
      </c>
      <c r="H14" s="52">
        <f t="shared" ref="H14" si="5">E14-F14</f>
        <v>546163.14</v>
      </c>
    </row>
    <row r="15" spans="1:8" ht="12.5" x14ac:dyDescent="0.25">
      <c r="A15" s="78"/>
      <c r="B15" s="82" t="s">
        <v>142</v>
      </c>
      <c r="C15" s="44">
        <v>517051</v>
      </c>
      <c r="D15" s="48">
        <v>-4917.13</v>
      </c>
      <c r="E15" s="44">
        <f t="shared" ref="E15" si="6">C15+D15</f>
        <v>512133.87</v>
      </c>
      <c r="F15" s="48">
        <v>340457.71</v>
      </c>
      <c r="G15" s="44">
        <v>340457.71</v>
      </c>
      <c r="H15" s="52">
        <f t="shared" ref="H15" si="7">E15-F15</f>
        <v>171676.15999999997</v>
      </c>
    </row>
    <row r="16" spans="1:8" ht="12.5" x14ac:dyDescent="0.25">
      <c r="A16" s="78"/>
      <c r="B16" s="82" t="s">
        <v>143</v>
      </c>
      <c r="C16" s="44">
        <v>1409382.5</v>
      </c>
      <c r="D16" s="48">
        <v>0</v>
      </c>
      <c r="E16" s="44">
        <f t="shared" ref="E16" si="8">C16+D16</f>
        <v>1409382.5</v>
      </c>
      <c r="F16" s="48">
        <v>783346.56</v>
      </c>
      <c r="G16" s="44">
        <v>783346.56</v>
      </c>
      <c r="H16" s="52">
        <f t="shared" ref="H16" si="9">E16-F16</f>
        <v>626035.93999999994</v>
      </c>
    </row>
    <row r="17" spans="1:8" ht="12.5" x14ac:dyDescent="0.25">
      <c r="A17" s="78"/>
      <c r="B17" s="82" t="s">
        <v>144</v>
      </c>
      <c r="C17" s="44">
        <v>14126557.789999999</v>
      </c>
      <c r="D17" s="48">
        <v>-269735.34999999998</v>
      </c>
      <c r="E17" s="44">
        <f t="shared" ref="E17" si="10">C17+D17</f>
        <v>13856822.439999999</v>
      </c>
      <c r="F17" s="48">
        <v>4466608.43</v>
      </c>
      <c r="G17" s="44">
        <v>4466608.43</v>
      </c>
      <c r="H17" s="52">
        <f t="shared" ref="H17" si="11">E17-F17</f>
        <v>9390214.0099999998</v>
      </c>
    </row>
    <row r="18" spans="1:8" ht="12.5" x14ac:dyDescent="0.25">
      <c r="A18" s="78"/>
      <c r="B18" s="82" t="s">
        <v>145</v>
      </c>
      <c r="C18" s="44">
        <v>109291397.31</v>
      </c>
      <c r="D18" s="48">
        <v>10137441.890000001</v>
      </c>
      <c r="E18" s="44">
        <f t="shared" ref="E18" si="12">C18+D18</f>
        <v>119428839.2</v>
      </c>
      <c r="F18" s="48">
        <v>44890565.32</v>
      </c>
      <c r="G18" s="44">
        <v>44890565.32</v>
      </c>
      <c r="H18" s="52">
        <f t="shared" ref="H18" si="13">E18-F18</f>
        <v>74538273.879999995</v>
      </c>
    </row>
    <row r="19" spans="1:8" ht="12.5" x14ac:dyDescent="0.25">
      <c r="A19" s="78"/>
      <c r="B19" s="82" t="s">
        <v>146</v>
      </c>
      <c r="C19" s="44">
        <v>4417340.8</v>
      </c>
      <c r="D19" s="48">
        <v>1793968.54</v>
      </c>
      <c r="E19" s="44">
        <f t="shared" ref="E19" si="14">C19+D19</f>
        <v>6211309.3399999999</v>
      </c>
      <c r="F19" s="48">
        <v>4460115.3499999996</v>
      </c>
      <c r="G19" s="44">
        <v>4460115.3499999996</v>
      </c>
      <c r="H19" s="52">
        <f t="shared" ref="H19" si="15">E19-F19</f>
        <v>1751193.9900000002</v>
      </c>
    </row>
    <row r="20" spans="1:8" ht="12.5" x14ac:dyDescent="0.25">
      <c r="A20" s="78"/>
      <c r="B20" s="82" t="s">
        <v>147</v>
      </c>
      <c r="C20" s="44">
        <v>10840874.5</v>
      </c>
      <c r="D20" s="48">
        <v>-142424.75</v>
      </c>
      <c r="E20" s="44">
        <f t="shared" ref="E20" si="16">C20+D20</f>
        <v>10698449.75</v>
      </c>
      <c r="F20" s="48">
        <v>5523806.0899999999</v>
      </c>
      <c r="G20" s="44">
        <v>5545819.4900000002</v>
      </c>
      <c r="H20" s="52">
        <f t="shared" ref="H20" si="17">E20-F20</f>
        <v>5174643.66</v>
      </c>
    </row>
    <row r="21" spans="1:8" ht="12.5" x14ac:dyDescent="0.25">
      <c r="A21" s="78"/>
      <c r="B21" s="82" t="s">
        <v>148</v>
      </c>
      <c r="C21" s="44">
        <v>9177945.9900000002</v>
      </c>
      <c r="D21" s="48">
        <v>-529799.96</v>
      </c>
      <c r="E21" s="44">
        <f t="shared" ref="E21" si="18">C21+D21</f>
        <v>8648146.0300000012</v>
      </c>
      <c r="F21" s="48">
        <v>4174995.15</v>
      </c>
      <c r="G21" s="44">
        <v>4174995.15</v>
      </c>
      <c r="H21" s="52">
        <f t="shared" ref="H21" si="19">E21-F21</f>
        <v>4473150.8800000008</v>
      </c>
    </row>
    <row r="22" spans="1:8" ht="12.5" x14ac:dyDescent="0.25">
      <c r="A22" s="78"/>
      <c r="B22" s="82" t="s">
        <v>149</v>
      </c>
      <c r="C22" s="44">
        <v>45019523.380000003</v>
      </c>
      <c r="D22" s="48">
        <v>0</v>
      </c>
      <c r="E22" s="44">
        <f t="shared" ref="E22" si="20">C22+D22</f>
        <v>45019523.380000003</v>
      </c>
      <c r="F22" s="48">
        <v>21363220.77</v>
      </c>
      <c r="G22" s="44">
        <v>21363220.77</v>
      </c>
      <c r="H22" s="52">
        <f t="shared" ref="H22" si="21">E22-F22</f>
        <v>23656302.610000003</v>
      </c>
    </row>
    <row r="23" spans="1:8" ht="12.5" x14ac:dyDescent="0.25">
      <c r="A23" s="78"/>
      <c r="B23" s="82" t="s">
        <v>150</v>
      </c>
      <c r="C23" s="44">
        <v>6965108.5999999996</v>
      </c>
      <c r="D23" s="48">
        <v>-90327.92</v>
      </c>
      <c r="E23" s="44">
        <f t="shared" ref="E23" si="22">C23+D23</f>
        <v>6874780.6799999997</v>
      </c>
      <c r="F23" s="48">
        <v>4316431.2</v>
      </c>
      <c r="G23" s="44">
        <v>4316431.2</v>
      </c>
      <c r="H23" s="52">
        <f t="shared" ref="H23" si="23">E23-F23</f>
        <v>2558349.4799999995</v>
      </c>
    </row>
    <row r="24" spans="1:8" ht="12.5" x14ac:dyDescent="0.25">
      <c r="A24" s="78"/>
      <c r="B24" s="82" t="s">
        <v>151</v>
      </c>
      <c r="C24" s="44">
        <v>113032128.39</v>
      </c>
      <c r="D24" s="48">
        <v>8362564.8899999997</v>
      </c>
      <c r="E24" s="44">
        <f t="shared" ref="E24" si="24">C24+D24</f>
        <v>121394693.28</v>
      </c>
      <c r="F24" s="48">
        <v>54470312.259999998</v>
      </c>
      <c r="G24" s="44">
        <v>54470312.259999998</v>
      </c>
      <c r="H24" s="52">
        <f t="shared" ref="H24" si="25">E24-F24</f>
        <v>66924381.020000003</v>
      </c>
    </row>
    <row r="25" spans="1:8" ht="12.5" x14ac:dyDescent="0.25">
      <c r="A25" s="78"/>
      <c r="B25" s="82" t="s">
        <v>152</v>
      </c>
      <c r="C25" s="44">
        <v>4346455.8099999996</v>
      </c>
      <c r="D25" s="48">
        <v>81473.58</v>
      </c>
      <c r="E25" s="44">
        <f t="shared" ref="E25" si="26">C25+D25</f>
        <v>4427929.3899999997</v>
      </c>
      <c r="F25" s="48">
        <v>2895091.99</v>
      </c>
      <c r="G25" s="44">
        <v>2895091.99</v>
      </c>
      <c r="H25" s="52">
        <f t="shared" ref="H25" si="27">E25-F25</f>
        <v>1532837.3999999994</v>
      </c>
    </row>
    <row r="26" spans="1:8" ht="12.5" x14ac:dyDescent="0.25">
      <c r="A26" s="78"/>
      <c r="B26" s="82" t="s">
        <v>153</v>
      </c>
      <c r="C26" s="44">
        <v>30584565.57</v>
      </c>
      <c r="D26" s="48">
        <v>-28547172.609999999</v>
      </c>
      <c r="E26" s="44">
        <f t="shared" ref="E26" si="28">C26+D26</f>
        <v>2037392.9600000009</v>
      </c>
      <c r="F26" s="48">
        <v>2037392.96</v>
      </c>
      <c r="G26" s="44">
        <v>2037392.96</v>
      </c>
      <c r="H26" s="52">
        <f t="shared" ref="H26" si="29">E26-F26</f>
        <v>0</v>
      </c>
    </row>
    <row r="27" spans="1:8" ht="12.5" x14ac:dyDescent="0.25">
      <c r="A27" s="78"/>
      <c r="B27" s="82" t="s">
        <v>154</v>
      </c>
      <c r="C27" s="44">
        <v>748044.98</v>
      </c>
      <c r="D27" s="48">
        <v>188490.88</v>
      </c>
      <c r="E27" s="44">
        <f t="shared" ref="E27" si="30">C27+D27</f>
        <v>936535.86</v>
      </c>
      <c r="F27" s="48">
        <v>598881.67000000004</v>
      </c>
      <c r="G27" s="44">
        <v>598881.67000000004</v>
      </c>
      <c r="H27" s="52">
        <f t="shared" ref="H27" si="31">E27-F27</f>
        <v>337654.18999999994</v>
      </c>
    </row>
    <row r="28" spans="1:8" ht="12.5" x14ac:dyDescent="0.25">
      <c r="A28" s="78"/>
      <c r="B28" s="82" t="s">
        <v>155</v>
      </c>
      <c r="C28" s="44">
        <v>2797967.5</v>
      </c>
      <c r="D28" s="48">
        <v>-15365.81</v>
      </c>
      <c r="E28" s="44">
        <f t="shared" ref="E28" si="32">C28+D28</f>
        <v>2782601.69</v>
      </c>
      <c r="F28" s="48">
        <v>1734308.29</v>
      </c>
      <c r="G28" s="44">
        <v>1734308.29</v>
      </c>
      <c r="H28" s="52">
        <f t="shared" ref="H28" si="33">E28-F28</f>
        <v>1048293.3999999999</v>
      </c>
    </row>
    <row r="29" spans="1:8" ht="12.5" x14ac:dyDescent="0.25">
      <c r="A29" s="78"/>
      <c r="B29" s="82" t="s">
        <v>156</v>
      </c>
      <c r="C29" s="44">
        <v>966630.83</v>
      </c>
      <c r="D29" s="48">
        <v>-34254.449999999997</v>
      </c>
      <c r="E29" s="44">
        <f t="shared" ref="E29" si="34">C29+D29</f>
        <v>932376.38</v>
      </c>
      <c r="F29" s="48">
        <v>434898.12</v>
      </c>
      <c r="G29" s="44">
        <v>434898.12</v>
      </c>
      <c r="H29" s="52">
        <f t="shared" ref="H29" si="35">E29-F29</f>
        <v>497478.26</v>
      </c>
    </row>
    <row r="30" spans="1:8" ht="12.5" x14ac:dyDescent="0.25">
      <c r="A30" s="78"/>
      <c r="B30" s="82" t="s">
        <v>157</v>
      </c>
      <c r="C30" s="44">
        <v>103026652.26000001</v>
      </c>
      <c r="D30" s="48">
        <v>135265249.87</v>
      </c>
      <c r="E30" s="44">
        <f t="shared" ref="E30" si="36">C30+D30</f>
        <v>238291902.13</v>
      </c>
      <c r="F30" s="48">
        <v>68137548.560000002</v>
      </c>
      <c r="G30" s="44">
        <v>68137548.560000002</v>
      </c>
      <c r="H30" s="52">
        <f t="shared" ref="H30" si="37">E30-F30</f>
        <v>170154353.56999999</v>
      </c>
    </row>
    <row r="31" spans="1:8" ht="12.5" x14ac:dyDescent="0.25">
      <c r="A31" s="78"/>
      <c r="B31" s="82" t="s">
        <v>158</v>
      </c>
      <c r="C31" s="44">
        <v>16637597.199999999</v>
      </c>
      <c r="D31" s="48">
        <v>688239.98</v>
      </c>
      <c r="E31" s="44">
        <f t="shared" ref="E31" si="38">C31+D31</f>
        <v>17325837.18</v>
      </c>
      <c r="F31" s="48">
        <v>11598535.220000001</v>
      </c>
      <c r="G31" s="44">
        <v>11598535.220000001</v>
      </c>
      <c r="H31" s="52">
        <f t="shared" ref="H31" si="39">E31-F31</f>
        <v>5727301.959999999</v>
      </c>
    </row>
    <row r="32" spans="1:8" ht="12.5" x14ac:dyDescent="0.25">
      <c r="A32" s="78"/>
      <c r="B32" s="82" t="s">
        <v>159</v>
      </c>
      <c r="C32" s="44">
        <v>2448898.77</v>
      </c>
      <c r="D32" s="48">
        <v>-2269646.04</v>
      </c>
      <c r="E32" s="44">
        <f t="shared" ref="E32" si="40">C32+D32</f>
        <v>179252.72999999998</v>
      </c>
      <c r="F32" s="48">
        <v>178614.73</v>
      </c>
      <c r="G32" s="44">
        <v>178614.73</v>
      </c>
      <c r="H32" s="52">
        <f t="shared" ref="H32" si="41">E32-F32</f>
        <v>637.9999999999709</v>
      </c>
    </row>
    <row r="33" spans="1:8" ht="12.5" x14ac:dyDescent="0.25">
      <c r="A33" s="78"/>
      <c r="B33" s="82" t="s">
        <v>160</v>
      </c>
      <c r="C33" s="44">
        <v>11341266.23</v>
      </c>
      <c r="D33" s="48">
        <v>-400845.2</v>
      </c>
      <c r="E33" s="44">
        <f t="shared" ref="E33" si="42">C33+D33</f>
        <v>10940421.030000001</v>
      </c>
      <c r="F33" s="48">
        <v>6226386.5099999998</v>
      </c>
      <c r="G33" s="44">
        <v>6226386.5099999998</v>
      </c>
      <c r="H33" s="52">
        <f t="shared" ref="H33" si="43">E33-F33</f>
        <v>4714034.5200000014</v>
      </c>
    </row>
    <row r="34" spans="1:8" ht="12.5" x14ac:dyDescent="0.25">
      <c r="A34" s="78"/>
      <c r="B34" s="82" t="s">
        <v>161</v>
      </c>
      <c r="C34" s="44">
        <v>3042055.78</v>
      </c>
      <c r="D34" s="48">
        <v>-46790.96</v>
      </c>
      <c r="E34" s="44">
        <f t="shared" ref="E34" si="44">C34+D34</f>
        <v>2995264.82</v>
      </c>
      <c r="F34" s="48">
        <v>1866496.69</v>
      </c>
      <c r="G34" s="44">
        <v>1866496.69</v>
      </c>
      <c r="H34" s="52">
        <f t="shared" ref="H34" si="45">E34-F34</f>
        <v>1128768.1299999999</v>
      </c>
    </row>
    <row r="35" spans="1:8" ht="12.5" x14ac:dyDescent="0.25">
      <c r="A35" s="78"/>
      <c r="B35" s="82" t="s">
        <v>162</v>
      </c>
      <c r="C35" s="44">
        <v>18366469.550000001</v>
      </c>
      <c r="D35" s="48">
        <v>1196151.1599999999</v>
      </c>
      <c r="E35" s="44">
        <f t="shared" ref="E35" si="46">C35+D35</f>
        <v>19562620.710000001</v>
      </c>
      <c r="F35" s="48">
        <v>12777649.619999999</v>
      </c>
      <c r="G35" s="44">
        <v>12777649.619999999</v>
      </c>
      <c r="H35" s="52">
        <f t="shared" ref="H35" si="47">E35-F35</f>
        <v>6784971.0900000017</v>
      </c>
    </row>
    <row r="36" spans="1:8" ht="12.5" x14ac:dyDescent="0.25">
      <c r="A36" s="78"/>
      <c r="B36" s="82" t="s">
        <v>163</v>
      </c>
      <c r="C36" s="44">
        <v>2843337.32</v>
      </c>
      <c r="D36" s="48">
        <v>7444492.2400000002</v>
      </c>
      <c r="E36" s="44">
        <f t="shared" ref="E36" si="48">C36+D36</f>
        <v>10287829.560000001</v>
      </c>
      <c r="F36" s="48">
        <v>4276226.2</v>
      </c>
      <c r="G36" s="44">
        <v>4272331.2</v>
      </c>
      <c r="H36" s="52">
        <f t="shared" ref="H36" si="49">E36-F36</f>
        <v>6011603.3600000003</v>
      </c>
    </row>
    <row r="37" spans="1:8" ht="12.5" x14ac:dyDescent="0.25">
      <c r="A37" s="78"/>
      <c r="B37" s="82" t="s">
        <v>164</v>
      </c>
      <c r="C37" s="44">
        <v>3938902.29</v>
      </c>
      <c r="D37" s="48">
        <v>-33101.120000000003</v>
      </c>
      <c r="E37" s="44">
        <f t="shared" ref="E37" si="50">C37+D37</f>
        <v>3905801.17</v>
      </c>
      <c r="F37" s="48">
        <v>1678331.38</v>
      </c>
      <c r="G37" s="44">
        <v>1678331.38</v>
      </c>
      <c r="H37" s="52">
        <f t="shared" ref="H37" si="51">E37-F37</f>
        <v>2227469.79</v>
      </c>
    </row>
    <row r="38" spans="1:8" ht="12.5" x14ac:dyDescent="0.25">
      <c r="A38" s="78"/>
      <c r="B38" s="82" t="s">
        <v>165</v>
      </c>
      <c r="C38" s="44">
        <v>14350387.51</v>
      </c>
      <c r="D38" s="48">
        <v>3115958.93</v>
      </c>
      <c r="E38" s="44">
        <f t="shared" ref="E38" si="52">C38+D38</f>
        <v>17466346.440000001</v>
      </c>
      <c r="F38" s="48">
        <v>9846653.9399999995</v>
      </c>
      <c r="G38" s="44">
        <v>9846653.9399999995</v>
      </c>
      <c r="H38" s="52">
        <f t="shared" ref="H38" si="53">E38-F38</f>
        <v>7619692.5000000019</v>
      </c>
    </row>
    <row r="39" spans="1:8" ht="12.5" x14ac:dyDescent="0.25">
      <c r="A39" s="78"/>
      <c r="B39" s="82" t="s">
        <v>166</v>
      </c>
      <c r="C39" s="44">
        <v>28111973.43</v>
      </c>
      <c r="D39" s="48">
        <v>-20083595.530000001</v>
      </c>
      <c r="E39" s="44">
        <f t="shared" ref="E39" si="54">C39+D39</f>
        <v>8028377.8999999985</v>
      </c>
      <c r="F39" s="48">
        <v>8027629.7000000002</v>
      </c>
      <c r="G39" s="44">
        <v>8027629.7000000002</v>
      </c>
      <c r="H39" s="52">
        <f t="shared" ref="H39" si="55">E39-F39</f>
        <v>748.19999999832362</v>
      </c>
    </row>
    <row r="40" spans="1:8" ht="12.5" x14ac:dyDescent="0.25">
      <c r="A40" s="78"/>
      <c r="B40" s="82" t="s">
        <v>167</v>
      </c>
      <c r="C40" s="44">
        <v>12351006.539999999</v>
      </c>
      <c r="D40" s="48">
        <v>-11153281.07</v>
      </c>
      <c r="E40" s="44">
        <f t="shared" ref="E40" si="56">C40+D40</f>
        <v>1197725.4699999988</v>
      </c>
      <c r="F40" s="48">
        <v>1197725.47</v>
      </c>
      <c r="G40" s="44">
        <v>1197725.47</v>
      </c>
      <c r="H40" s="52">
        <f t="shared" ref="H40" si="57">E40-F40</f>
        <v>0</v>
      </c>
    </row>
    <row r="41" spans="1:8" ht="12.5" x14ac:dyDescent="0.25">
      <c r="A41" s="78"/>
      <c r="B41" s="82" t="s">
        <v>168</v>
      </c>
      <c r="C41" s="44">
        <v>7666419.0499999998</v>
      </c>
      <c r="D41" s="48">
        <v>5747538.8399999999</v>
      </c>
      <c r="E41" s="44">
        <f t="shared" ref="E41" si="58">C41+D41</f>
        <v>13413957.890000001</v>
      </c>
      <c r="F41" s="48">
        <v>4934370.8600000003</v>
      </c>
      <c r="G41" s="44">
        <v>4934370.8600000003</v>
      </c>
      <c r="H41" s="52">
        <f t="shared" ref="H41" si="59">E41-F41</f>
        <v>8479587.0300000012</v>
      </c>
    </row>
    <row r="42" spans="1:8" ht="12.5" x14ac:dyDescent="0.25">
      <c r="A42" s="78"/>
      <c r="B42" s="82" t="s">
        <v>169</v>
      </c>
      <c r="C42" s="44">
        <v>10271448.300000001</v>
      </c>
      <c r="D42" s="48">
        <v>-6628901.1799999997</v>
      </c>
      <c r="E42" s="44">
        <f t="shared" ref="E42" si="60">C42+D42</f>
        <v>3642547.120000001</v>
      </c>
      <c r="F42" s="48">
        <v>3642547.12</v>
      </c>
      <c r="G42" s="44">
        <v>3642547.12</v>
      </c>
      <c r="H42" s="52">
        <f t="shared" ref="H42" si="61">E42-F42</f>
        <v>0</v>
      </c>
    </row>
    <row r="43" spans="1:8" ht="12.5" x14ac:dyDescent="0.25">
      <c r="A43" s="78"/>
      <c r="B43" s="82" t="s">
        <v>170</v>
      </c>
      <c r="C43" s="44">
        <v>5556990.96</v>
      </c>
      <c r="D43" s="48">
        <v>2930386.12</v>
      </c>
      <c r="E43" s="44">
        <f t="shared" ref="E43" si="62">C43+D43</f>
        <v>8487377.0800000001</v>
      </c>
      <c r="F43" s="48">
        <v>2379731.2799999998</v>
      </c>
      <c r="G43" s="44">
        <v>2379731.2799999998</v>
      </c>
      <c r="H43" s="52">
        <f t="shared" ref="H43" si="63">E43-F43</f>
        <v>6107645.8000000007</v>
      </c>
    </row>
    <row r="44" spans="1:8" ht="12.5" x14ac:dyDescent="0.25">
      <c r="A44" s="78"/>
      <c r="B44" s="82" t="s">
        <v>171</v>
      </c>
      <c r="C44" s="44">
        <v>9782111.5500000007</v>
      </c>
      <c r="D44" s="48">
        <v>-8537330.6600000001</v>
      </c>
      <c r="E44" s="44">
        <f t="shared" ref="E44" si="64">C44+D44</f>
        <v>1244780.8900000006</v>
      </c>
      <c r="F44" s="48">
        <v>1244780.8899999999</v>
      </c>
      <c r="G44" s="44">
        <v>1244780.8899999999</v>
      </c>
      <c r="H44" s="52">
        <f t="shared" ref="H44" si="65">E44-F44</f>
        <v>0</v>
      </c>
    </row>
    <row r="45" spans="1:8" ht="12.5" x14ac:dyDescent="0.25">
      <c r="A45" s="78"/>
      <c r="B45" s="82" t="s">
        <v>172</v>
      </c>
      <c r="C45" s="44">
        <v>6288074.3300000001</v>
      </c>
      <c r="D45" s="48">
        <v>-5267056.3600000003</v>
      </c>
      <c r="E45" s="44">
        <f t="shared" ref="E45" si="66">C45+D45</f>
        <v>1021017.9699999997</v>
      </c>
      <c r="F45" s="48">
        <v>1018408.33</v>
      </c>
      <c r="G45" s="44">
        <v>1018408.33</v>
      </c>
      <c r="H45" s="52">
        <f t="shared" ref="H45" si="67">E45-F45</f>
        <v>2609.6399999997811</v>
      </c>
    </row>
    <row r="46" spans="1:8" ht="12.5" x14ac:dyDescent="0.25">
      <c r="A46" s="78"/>
      <c r="B46" s="82" t="s">
        <v>173</v>
      </c>
      <c r="C46" s="44">
        <v>14229281.76</v>
      </c>
      <c r="D46" s="48">
        <v>-11920183.439999999</v>
      </c>
      <c r="E46" s="44">
        <f t="shared" ref="E46" si="68">C46+D46</f>
        <v>2309098.3200000003</v>
      </c>
      <c r="F46" s="48">
        <v>2302371.66</v>
      </c>
      <c r="G46" s="44">
        <v>2302371.66</v>
      </c>
      <c r="H46" s="52">
        <f t="shared" ref="H46" si="69">E46-F46</f>
        <v>6726.660000000149</v>
      </c>
    </row>
    <row r="47" spans="1:8" ht="12.5" x14ac:dyDescent="0.25">
      <c r="A47" s="78"/>
      <c r="B47" s="82" t="s">
        <v>174</v>
      </c>
      <c r="C47" s="44">
        <v>21801395.289999999</v>
      </c>
      <c r="D47" s="48">
        <v>551472.81999999995</v>
      </c>
      <c r="E47" s="44">
        <f t="shared" ref="E47" si="70">C47+D47</f>
        <v>22352868.109999999</v>
      </c>
      <c r="F47" s="48">
        <v>12300612.73</v>
      </c>
      <c r="G47" s="44">
        <v>12300612.73</v>
      </c>
      <c r="H47" s="52">
        <f t="shared" ref="H47" si="71">E47-F47</f>
        <v>10052255.379999999</v>
      </c>
    </row>
    <row r="48" spans="1:8" ht="12.5" x14ac:dyDescent="0.25">
      <c r="A48" s="78"/>
      <c r="B48" s="82" t="s">
        <v>175</v>
      </c>
      <c r="C48" s="44">
        <v>30295507.870000001</v>
      </c>
      <c r="D48" s="48">
        <v>11081649.970000001</v>
      </c>
      <c r="E48" s="44">
        <f t="shared" ref="E48" si="72">C48+D48</f>
        <v>41377157.840000004</v>
      </c>
      <c r="F48" s="48">
        <v>19299555.149999999</v>
      </c>
      <c r="G48" s="44">
        <v>19299555.149999999</v>
      </c>
      <c r="H48" s="52">
        <f t="shared" ref="H48" si="73">E48-F48</f>
        <v>22077602.690000005</v>
      </c>
    </row>
    <row r="49" spans="1:8" ht="12.5" x14ac:dyDescent="0.25">
      <c r="A49" s="78"/>
      <c r="B49" s="82" t="s">
        <v>176</v>
      </c>
      <c r="C49" s="44">
        <v>13269577.619999999</v>
      </c>
      <c r="D49" s="48">
        <v>61097.81</v>
      </c>
      <c r="E49" s="44">
        <f t="shared" ref="E49" si="74">C49+D49</f>
        <v>13330675.43</v>
      </c>
      <c r="F49" s="48">
        <v>8678621.7799999993</v>
      </c>
      <c r="G49" s="44">
        <v>8678621.7799999993</v>
      </c>
      <c r="H49" s="52">
        <f t="shared" ref="H49" si="75">E49-F49</f>
        <v>4652053.6500000004</v>
      </c>
    </row>
    <row r="50" spans="1:8" ht="12.5" x14ac:dyDescent="0.25">
      <c r="A50" s="78"/>
      <c r="B50" s="82" t="s">
        <v>177</v>
      </c>
      <c r="C50" s="44">
        <v>3798750.21</v>
      </c>
      <c r="D50" s="48">
        <v>-15716.39</v>
      </c>
      <c r="E50" s="44">
        <f t="shared" ref="E50" si="76">C50+D50</f>
        <v>3783033.82</v>
      </c>
      <c r="F50" s="48">
        <v>2541443.81</v>
      </c>
      <c r="G50" s="44">
        <v>2541443.81</v>
      </c>
      <c r="H50" s="52">
        <f t="shared" ref="H50" si="77">E50-F50</f>
        <v>1241590.0099999998</v>
      </c>
    </row>
    <row r="51" spans="1:8" ht="12.5" x14ac:dyDescent="0.25">
      <c r="A51" s="78"/>
      <c r="B51" s="82" t="s">
        <v>178</v>
      </c>
      <c r="C51" s="44">
        <v>30438775.02</v>
      </c>
      <c r="D51" s="48">
        <v>13828730.720000001</v>
      </c>
      <c r="E51" s="44">
        <f t="shared" ref="E51" si="78">C51+D51</f>
        <v>44267505.740000002</v>
      </c>
      <c r="F51" s="48">
        <v>27827519.739999998</v>
      </c>
      <c r="G51" s="44">
        <v>27827519.739999998</v>
      </c>
      <c r="H51" s="52">
        <f t="shared" ref="H51" si="79">E51-F51</f>
        <v>16439986.000000004</v>
      </c>
    </row>
    <row r="52" spans="1:8" ht="12.5" x14ac:dyDescent="0.25">
      <c r="A52" s="78"/>
      <c r="B52" s="82" t="s">
        <v>179</v>
      </c>
      <c r="C52" s="44">
        <v>2403869.06</v>
      </c>
      <c r="D52" s="48">
        <v>-74713.61</v>
      </c>
      <c r="E52" s="44">
        <f t="shared" ref="E52" si="80">C52+D52</f>
        <v>2329155.4500000002</v>
      </c>
      <c r="F52" s="48">
        <v>1508754.6</v>
      </c>
      <c r="G52" s="44">
        <v>1508754.6</v>
      </c>
      <c r="H52" s="52">
        <f t="shared" ref="H52" si="81">E52-F52</f>
        <v>820400.85000000009</v>
      </c>
    </row>
    <row r="53" spans="1:8" ht="12.5" x14ac:dyDescent="0.25">
      <c r="A53" s="78"/>
      <c r="B53" s="82" t="s">
        <v>180</v>
      </c>
      <c r="C53" s="44">
        <v>3337533.97</v>
      </c>
      <c r="D53" s="48">
        <v>-80750.62</v>
      </c>
      <c r="E53" s="44">
        <f t="shared" ref="E53" si="82">C53+D53</f>
        <v>3256783.35</v>
      </c>
      <c r="F53" s="48">
        <v>1658507.23</v>
      </c>
      <c r="G53" s="44">
        <v>1658507.23</v>
      </c>
      <c r="H53" s="52">
        <f t="shared" ref="H53" si="83">E53-F53</f>
        <v>1598276.12</v>
      </c>
    </row>
    <row r="54" spans="1:8" ht="12.5" x14ac:dyDescent="0.25">
      <c r="A54" s="78"/>
      <c r="B54" s="82" t="s">
        <v>181</v>
      </c>
      <c r="C54" s="44">
        <v>2081931.05</v>
      </c>
      <c r="D54" s="48">
        <v>-1795648.57</v>
      </c>
      <c r="E54" s="44">
        <f t="shared" ref="E54" si="84">C54+D54</f>
        <v>286282.48</v>
      </c>
      <c r="F54" s="48">
        <v>286282.48</v>
      </c>
      <c r="G54" s="44">
        <v>286282.48</v>
      </c>
      <c r="H54" s="52">
        <f t="shared" ref="H54" si="85">E54-F54</f>
        <v>0</v>
      </c>
    </row>
    <row r="55" spans="1:8" ht="12.5" x14ac:dyDescent="0.25">
      <c r="A55" s="78"/>
      <c r="B55" s="82" t="s">
        <v>182</v>
      </c>
      <c r="C55" s="44">
        <v>0</v>
      </c>
      <c r="D55" s="48">
        <v>33367585.350000001</v>
      </c>
      <c r="E55" s="44">
        <f t="shared" ref="E55" si="86">C55+D55</f>
        <v>33367585.350000001</v>
      </c>
      <c r="F55" s="48">
        <v>11915945.98</v>
      </c>
      <c r="G55" s="44">
        <v>11915945.98</v>
      </c>
      <c r="H55" s="52">
        <f t="shared" ref="H55" si="87">E55-F55</f>
        <v>21451639.370000001</v>
      </c>
    </row>
    <row r="56" spans="1:8" ht="12.5" x14ac:dyDescent="0.25">
      <c r="A56" s="78"/>
      <c r="B56" s="82" t="s">
        <v>183</v>
      </c>
      <c r="C56" s="44">
        <v>0</v>
      </c>
      <c r="D56" s="48">
        <v>7095178.0700000003</v>
      </c>
      <c r="E56" s="44">
        <f t="shared" ref="E56" si="88">C56+D56</f>
        <v>7095178.0700000003</v>
      </c>
      <c r="F56" s="48">
        <v>3959183.08</v>
      </c>
      <c r="G56" s="44">
        <v>3959183.08</v>
      </c>
      <c r="H56" s="52">
        <f t="shared" ref="H56" si="89">E56-F56</f>
        <v>3135994.99</v>
      </c>
    </row>
    <row r="57" spans="1:8" ht="12.5" x14ac:dyDescent="0.25">
      <c r="A57" s="78"/>
      <c r="B57" s="82" t="s">
        <v>184</v>
      </c>
      <c r="C57" s="44">
        <v>0</v>
      </c>
      <c r="D57" s="48">
        <v>3688587.73</v>
      </c>
      <c r="E57" s="44">
        <f t="shared" ref="E57" si="90">C57+D57</f>
        <v>3688587.73</v>
      </c>
      <c r="F57" s="48">
        <v>1389800.47</v>
      </c>
      <c r="G57" s="44">
        <v>1389800.47</v>
      </c>
      <c r="H57" s="52">
        <f t="shared" ref="H57" si="91">E57-F57</f>
        <v>2298787.2599999998</v>
      </c>
    </row>
    <row r="58" spans="1:8" ht="12.5" x14ac:dyDescent="0.25">
      <c r="A58" s="78"/>
      <c r="B58" s="82" t="s">
        <v>185</v>
      </c>
      <c r="C58" s="44">
        <v>0</v>
      </c>
      <c r="D58" s="48">
        <v>6188467.7000000002</v>
      </c>
      <c r="E58" s="44">
        <f t="shared" ref="E58" si="92">C58+D58</f>
        <v>6188467.7000000002</v>
      </c>
      <c r="F58" s="48">
        <v>3022664.9</v>
      </c>
      <c r="G58" s="44">
        <v>3022664.9</v>
      </c>
      <c r="H58" s="52">
        <f t="shared" ref="H58" si="93">E58-F58</f>
        <v>3165802.8000000003</v>
      </c>
    </row>
    <row r="59" spans="1:8" ht="12.5" x14ac:dyDescent="0.25">
      <c r="A59" s="78"/>
      <c r="B59" s="82" t="s">
        <v>186</v>
      </c>
      <c r="C59" s="44">
        <v>0</v>
      </c>
      <c r="D59" s="48">
        <v>22514365.329999998</v>
      </c>
      <c r="E59" s="44">
        <f t="shared" ref="E59" si="94">C59+D59</f>
        <v>22514365.329999998</v>
      </c>
      <c r="F59" s="48">
        <v>10563798.630000001</v>
      </c>
      <c r="G59" s="44">
        <v>10563798.630000001</v>
      </c>
      <c r="H59" s="52">
        <f t="shared" ref="H59" si="95">E59-F59</f>
        <v>11950566.699999997</v>
      </c>
    </row>
    <row r="60" spans="1:8" ht="12.5" x14ac:dyDescent="0.25">
      <c r="A60" s="78"/>
      <c r="B60" s="82" t="s">
        <v>187</v>
      </c>
      <c r="C60" s="44">
        <v>0</v>
      </c>
      <c r="D60" s="48">
        <v>10521475.08</v>
      </c>
      <c r="E60" s="44">
        <f t="shared" ref="E60" si="96">C60+D60</f>
        <v>10521475.08</v>
      </c>
      <c r="F60" s="48">
        <v>3111024.12</v>
      </c>
      <c r="G60" s="44">
        <v>3111024.12</v>
      </c>
      <c r="H60" s="52">
        <f t="shared" ref="H60" si="97">E60-F60</f>
        <v>7410450.96</v>
      </c>
    </row>
    <row r="61" spans="1:8" ht="12.5" x14ac:dyDescent="0.25">
      <c r="A61" s="78"/>
      <c r="B61" s="82" t="s">
        <v>188</v>
      </c>
      <c r="C61" s="44">
        <v>0</v>
      </c>
      <c r="D61" s="48">
        <v>7878927.9400000004</v>
      </c>
      <c r="E61" s="44">
        <f t="shared" ref="E61" si="98">C61+D61</f>
        <v>7878927.9400000004</v>
      </c>
      <c r="F61" s="48">
        <v>2565457.13</v>
      </c>
      <c r="G61" s="44">
        <v>2565457.13</v>
      </c>
      <c r="H61" s="52">
        <f t="shared" ref="H61" si="99">E61-F61</f>
        <v>5313470.8100000005</v>
      </c>
    </row>
    <row r="62" spans="1:8" ht="12.5" x14ac:dyDescent="0.25">
      <c r="A62" s="78"/>
      <c r="B62" s="82" t="s">
        <v>189</v>
      </c>
      <c r="C62" s="44">
        <v>0</v>
      </c>
      <c r="D62" s="48">
        <v>5252302.26</v>
      </c>
      <c r="E62" s="44">
        <f t="shared" ref="E62" si="100">C62+D62</f>
        <v>5252302.26</v>
      </c>
      <c r="F62" s="48">
        <v>2450240.75</v>
      </c>
      <c r="G62" s="44">
        <v>2450240.75</v>
      </c>
      <c r="H62" s="52">
        <f t="shared" ref="H62" si="101">E62-F62</f>
        <v>2802061.51</v>
      </c>
    </row>
    <row r="63" spans="1:8" ht="12.5" x14ac:dyDescent="0.25">
      <c r="A63" s="78"/>
      <c r="B63" s="82"/>
      <c r="C63" s="44"/>
      <c r="D63" s="48"/>
      <c r="E63" s="44"/>
      <c r="F63" s="48"/>
      <c r="G63" s="44"/>
      <c r="H63" s="52"/>
    </row>
    <row r="64" spans="1:8" ht="13.5" thickBot="1" x14ac:dyDescent="0.35">
      <c r="A64" s="79"/>
      <c r="B64" s="80" t="s">
        <v>51</v>
      </c>
      <c r="C64" s="70">
        <f t="shared" ref="C64:H64" si="102">SUM(C6:C63)</f>
        <v>834524073.8299998</v>
      </c>
      <c r="D64" s="73">
        <f t="shared" si="102"/>
        <v>239587549.05999997</v>
      </c>
      <c r="E64" s="70">
        <f t="shared" si="102"/>
        <v>1074111622.8900006</v>
      </c>
      <c r="F64" s="73">
        <f t="shared" si="102"/>
        <v>516426964.36000007</v>
      </c>
      <c r="G64" s="70">
        <f t="shared" si="102"/>
        <v>516445082.76000011</v>
      </c>
      <c r="H64" s="76">
        <f t="shared" si="102"/>
        <v>557684658.52999997</v>
      </c>
    </row>
    <row r="65" spans="1:8" ht="12.5" x14ac:dyDescent="0.25">
      <c r="A65" s="59"/>
      <c r="B65" s="59"/>
      <c r="C65" s="59"/>
      <c r="D65" s="59"/>
      <c r="E65" s="59"/>
      <c r="F65" s="59"/>
      <c r="G65" s="59"/>
      <c r="H65" s="59"/>
    </row>
    <row r="66" spans="1:8" ht="12.5" x14ac:dyDescent="0.25">
      <c r="A66" s="59"/>
      <c r="B66" s="59"/>
      <c r="C66" s="59"/>
      <c r="D66" s="59"/>
      <c r="E66" s="59"/>
      <c r="F66" s="59"/>
      <c r="G66" s="59"/>
      <c r="H66" s="59"/>
    </row>
    <row r="67" spans="1:8" ht="45" customHeight="1" x14ac:dyDescent="0.2">
      <c r="A67" s="2" t="s">
        <v>126</v>
      </c>
      <c r="B67" s="3"/>
      <c r="C67" s="3"/>
      <c r="D67" s="3"/>
      <c r="E67" s="3"/>
      <c r="F67" s="3"/>
      <c r="G67" s="3"/>
      <c r="H67" s="4"/>
    </row>
    <row r="68" spans="1:8" ht="13" x14ac:dyDescent="0.2">
      <c r="A68" s="5" t="s">
        <v>52</v>
      </c>
      <c r="B68" s="6"/>
      <c r="C68" s="2" t="s">
        <v>58</v>
      </c>
      <c r="D68" s="3"/>
      <c r="E68" s="3"/>
      <c r="F68" s="3"/>
      <c r="G68" s="4"/>
      <c r="H68" s="7" t="s">
        <v>57</v>
      </c>
    </row>
    <row r="69" spans="1:8" ht="26" x14ac:dyDescent="0.2">
      <c r="A69" s="8"/>
      <c r="B69" s="9"/>
      <c r="C69" s="10" t="s">
        <v>53</v>
      </c>
      <c r="D69" s="10" t="s">
        <v>123</v>
      </c>
      <c r="E69" s="10" t="s">
        <v>54</v>
      </c>
      <c r="F69" s="10" t="s">
        <v>55</v>
      </c>
      <c r="G69" s="10" t="s">
        <v>56</v>
      </c>
      <c r="H69" s="11"/>
    </row>
    <row r="70" spans="1:8" ht="13" x14ac:dyDescent="0.2">
      <c r="A70" s="12"/>
      <c r="B70" s="13"/>
      <c r="C70" s="14">
        <v>1</v>
      </c>
      <c r="D70" s="14">
        <v>2</v>
      </c>
      <c r="E70" s="14" t="s">
        <v>124</v>
      </c>
      <c r="F70" s="14">
        <v>4</v>
      </c>
      <c r="G70" s="14">
        <v>5</v>
      </c>
      <c r="H70" s="14" t="s">
        <v>125</v>
      </c>
    </row>
    <row r="71" spans="1:8" ht="12.5" x14ac:dyDescent="0.25">
      <c r="A71" s="55"/>
      <c r="B71" s="59" t="s">
        <v>8</v>
      </c>
      <c r="C71" s="17">
        <v>0</v>
      </c>
      <c r="D71" s="17">
        <v>0</v>
      </c>
      <c r="E71" s="17">
        <f>C71+D71</f>
        <v>0</v>
      </c>
      <c r="F71" s="17">
        <v>0</v>
      </c>
      <c r="G71" s="17">
        <v>0</v>
      </c>
      <c r="H71" s="17">
        <f>E71-F71</f>
        <v>0</v>
      </c>
    </row>
    <row r="72" spans="1:8" ht="12.5" x14ac:dyDescent="0.25">
      <c r="A72" s="55"/>
      <c r="B72" s="59" t="s">
        <v>9</v>
      </c>
      <c r="C72" s="17">
        <v>0</v>
      </c>
      <c r="D72" s="17">
        <v>0</v>
      </c>
      <c r="E72" s="17">
        <f t="shared" ref="E72:E74" si="103">C72+D72</f>
        <v>0</v>
      </c>
      <c r="F72" s="17">
        <v>0</v>
      </c>
      <c r="G72" s="17">
        <v>0</v>
      </c>
      <c r="H72" s="17">
        <f t="shared" ref="H72:H74" si="104">E72-F72</f>
        <v>0</v>
      </c>
    </row>
    <row r="73" spans="1:8" ht="12.5" x14ac:dyDescent="0.25">
      <c r="A73" s="55"/>
      <c r="B73" s="59" t="s">
        <v>10</v>
      </c>
      <c r="C73" s="17">
        <v>0</v>
      </c>
      <c r="D73" s="17">
        <v>0</v>
      </c>
      <c r="E73" s="17">
        <f t="shared" si="103"/>
        <v>0</v>
      </c>
      <c r="F73" s="17">
        <v>0</v>
      </c>
      <c r="G73" s="17">
        <v>0</v>
      </c>
      <c r="H73" s="17">
        <f t="shared" si="104"/>
        <v>0</v>
      </c>
    </row>
    <row r="74" spans="1:8" ht="12.5" x14ac:dyDescent="0.25">
      <c r="A74" s="55"/>
      <c r="B74" s="59" t="s">
        <v>129</v>
      </c>
      <c r="C74" s="17">
        <v>0</v>
      </c>
      <c r="D74" s="17">
        <v>0</v>
      </c>
      <c r="E74" s="17">
        <f t="shared" si="103"/>
        <v>0</v>
      </c>
      <c r="F74" s="17">
        <v>0</v>
      </c>
      <c r="G74" s="17">
        <v>0</v>
      </c>
      <c r="H74" s="17">
        <f t="shared" si="104"/>
        <v>0</v>
      </c>
    </row>
    <row r="75" spans="1:8" ht="13" x14ac:dyDescent="0.3">
      <c r="A75" s="56"/>
      <c r="B75" s="57" t="s">
        <v>51</v>
      </c>
      <c r="C75" s="58">
        <f t="shared" ref="C75:H75" si="105">SUM(C71:C74)</f>
        <v>0</v>
      </c>
      <c r="D75" s="58">
        <f t="shared" si="105"/>
        <v>0</v>
      </c>
      <c r="E75" s="58">
        <f t="shared" si="105"/>
        <v>0</v>
      </c>
      <c r="F75" s="58">
        <f t="shared" si="105"/>
        <v>0</v>
      </c>
      <c r="G75" s="58">
        <f t="shared" si="105"/>
        <v>0</v>
      </c>
      <c r="H75" s="58">
        <f t="shared" si="105"/>
        <v>0</v>
      </c>
    </row>
    <row r="76" spans="1:8" ht="12.5" x14ac:dyDescent="0.25">
      <c r="A76" s="59"/>
      <c r="B76" s="59"/>
      <c r="C76" s="59"/>
      <c r="D76" s="59"/>
      <c r="E76" s="59"/>
      <c r="F76" s="59"/>
      <c r="G76" s="59"/>
      <c r="H76" s="59"/>
    </row>
    <row r="77" spans="1:8" ht="12.5" x14ac:dyDescent="0.25">
      <c r="A77" s="59"/>
      <c r="B77" s="59"/>
      <c r="C77" s="59"/>
      <c r="D77" s="59"/>
      <c r="E77" s="59"/>
      <c r="F77" s="59"/>
      <c r="G77" s="59"/>
      <c r="H77" s="59"/>
    </row>
    <row r="78" spans="1:8" ht="45" customHeight="1" x14ac:dyDescent="0.2">
      <c r="A78" s="2" t="s">
        <v>127</v>
      </c>
      <c r="B78" s="3"/>
      <c r="C78" s="3"/>
      <c r="D78" s="3"/>
      <c r="E78" s="3"/>
      <c r="F78" s="3"/>
      <c r="G78" s="3"/>
      <c r="H78" s="4"/>
    </row>
    <row r="79" spans="1:8" ht="13" x14ac:dyDescent="0.2">
      <c r="A79" s="5" t="s">
        <v>52</v>
      </c>
      <c r="B79" s="6"/>
      <c r="C79" s="2" t="s">
        <v>58</v>
      </c>
      <c r="D79" s="3"/>
      <c r="E79" s="3"/>
      <c r="F79" s="3"/>
      <c r="G79" s="4"/>
      <c r="H79" s="7" t="s">
        <v>57</v>
      </c>
    </row>
    <row r="80" spans="1:8" ht="26" x14ac:dyDescent="0.2">
      <c r="A80" s="8"/>
      <c r="B80" s="9"/>
      <c r="C80" s="10" t="s">
        <v>53</v>
      </c>
      <c r="D80" s="10" t="s">
        <v>123</v>
      </c>
      <c r="E80" s="10" t="s">
        <v>54</v>
      </c>
      <c r="F80" s="10" t="s">
        <v>55</v>
      </c>
      <c r="G80" s="10" t="s">
        <v>56</v>
      </c>
      <c r="H80" s="11"/>
    </row>
    <row r="81" spans="1:8" ht="13" x14ac:dyDescent="0.2">
      <c r="A81" s="12"/>
      <c r="B81" s="13"/>
      <c r="C81" s="14">
        <v>1</v>
      </c>
      <c r="D81" s="14">
        <v>2</v>
      </c>
      <c r="E81" s="14" t="s">
        <v>124</v>
      </c>
      <c r="F81" s="14">
        <v>4</v>
      </c>
      <c r="G81" s="14">
        <v>5</v>
      </c>
      <c r="H81" s="14" t="s">
        <v>125</v>
      </c>
    </row>
    <row r="82" spans="1:8" ht="12.5" x14ac:dyDescent="0.25">
      <c r="A82" s="55"/>
      <c r="B82" s="60" t="s">
        <v>12</v>
      </c>
      <c r="C82" s="17">
        <v>0</v>
      </c>
      <c r="D82" s="17">
        <v>0</v>
      </c>
      <c r="E82" s="17">
        <f t="shared" ref="E82:E88" si="106">C82+D82</f>
        <v>0</v>
      </c>
      <c r="F82" s="17">
        <v>0</v>
      </c>
      <c r="G82" s="17">
        <v>0</v>
      </c>
      <c r="H82" s="17">
        <f t="shared" ref="H82:H88" si="107">E82-F82</f>
        <v>0</v>
      </c>
    </row>
    <row r="83" spans="1:8" ht="12.5" x14ac:dyDescent="0.25">
      <c r="A83" s="55"/>
      <c r="B83" s="60" t="s">
        <v>11</v>
      </c>
      <c r="C83" s="17">
        <v>0</v>
      </c>
      <c r="D83" s="17">
        <v>0</v>
      </c>
      <c r="E83" s="17">
        <f t="shared" si="106"/>
        <v>0</v>
      </c>
      <c r="F83" s="17">
        <v>0</v>
      </c>
      <c r="G83" s="17">
        <v>0</v>
      </c>
      <c r="H83" s="17">
        <f t="shared" si="107"/>
        <v>0</v>
      </c>
    </row>
    <row r="84" spans="1:8" ht="25" x14ac:dyDescent="0.25">
      <c r="A84" s="55"/>
      <c r="B84" s="60" t="s">
        <v>13</v>
      </c>
      <c r="C84" s="17">
        <v>0</v>
      </c>
      <c r="D84" s="17">
        <v>0</v>
      </c>
      <c r="E84" s="17">
        <f t="shared" si="106"/>
        <v>0</v>
      </c>
      <c r="F84" s="17">
        <v>0</v>
      </c>
      <c r="G84" s="17">
        <v>0</v>
      </c>
      <c r="H84" s="17">
        <f t="shared" si="107"/>
        <v>0</v>
      </c>
    </row>
    <row r="85" spans="1:8" ht="25" x14ac:dyDescent="0.25">
      <c r="A85" s="55"/>
      <c r="B85" s="60" t="s">
        <v>25</v>
      </c>
      <c r="C85" s="17">
        <v>0</v>
      </c>
      <c r="D85" s="17">
        <v>0</v>
      </c>
      <c r="E85" s="17">
        <f t="shared" si="106"/>
        <v>0</v>
      </c>
      <c r="F85" s="17">
        <v>0</v>
      </c>
      <c r="G85" s="17">
        <v>0</v>
      </c>
      <c r="H85" s="17">
        <f t="shared" si="107"/>
        <v>0</v>
      </c>
    </row>
    <row r="86" spans="1:8" ht="11.25" customHeight="1" x14ac:dyDescent="0.25">
      <c r="A86" s="55"/>
      <c r="B86" s="60" t="s">
        <v>26</v>
      </c>
      <c r="C86" s="17">
        <v>0</v>
      </c>
      <c r="D86" s="17">
        <v>0</v>
      </c>
      <c r="E86" s="17">
        <f t="shared" si="106"/>
        <v>0</v>
      </c>
      <c r="F86" s="17">
        <v>0</v>
      </c>
      <c r="G86" s="17">
        <v>0</v>
      </c>
      <c r="H86" s="17">
        <f t="shared" si="107"/>
        <v>0</v>
      </c>
    </row>
    <row r="87" spans="1:8" ht="25" x14ac:dyDescent="0.25">
      <c r="A87" s="55"/>
      <c r="B87" s="60" t="s">
        <v>33</v>
      </c>
      <c r="C87" s="17">
        <v>0</v>
      </c>
      <c r="D87" s="17">
        <v>0</v>
      </c>
      <c r="E87" s="17">
        <f t="shared" si="106"/>
        <v>0</v>
      </c>
      <c r="F87" s="17">
        <v>0</v>
      </c>
      <c r="G87" s="17">
        <v>0</v>
      </c>
      <c r="H87" s="17">
        <f t="shared" si="107"/>
        <v>0</v>
      </c>
    </row>
    <row r="88" spans="1:8" ht="12.5" x14ac:dyDescent="0.25">
      <c r="A88" s="55"/>
      <c r="B88" s="60" t="s">
        <v>14</v>
      </c>
      <c r="C88" s="17">
        <v>0</v>
      </c>
      <c r="D88" s="17">
        <v>0</v>
      </c>
      <c r="E88" s="17">
        <f t="shared" si="106"/>
        <v>0</v>
      </c>
      <c r="F88" s="17">
        <v>0</v>
      </c>
      <c r="G88" s="17">
        <v>0</v>
      </c>
      <c r="H88" s="17">
        <f t="shared" si="107"/>
        <v>0</v>
      </c>
    </row>
    <row r="89" spans="1:8" ht="13" x14ac:dyDescent="0.3">
      <c r="A89" s="56"/>
      <c r="B89" s="57" t="s">
        <v>51</v>
      </c>
      <c r="C89" s="58">
        <f t="shared" ref="C89:H89" si="108">SUM(C82:C88)</f>
        <v>0</v>
      </c>
      <c r="D89" s="58">
        <f t="shared" si="108"/>
        <v>0</v>
      </c>
      <c r="E89" s="58">
        <f t="shared" si="108"/>
        <v>0</v>
      </c>
      <c r="F89" s="58">
        <f t="shared" si="108"/>
        <v>0</v>
      </c>
      <c r="G89" s="58">
        <f t="shared" si="108"/>
        <v>0</v>
      </c>
      <c r="H89" s="58">
        <f t="shared" si="108"/>
        <v>0</v>
      </c>
    </row>
    <row r="91" spans="1:8" x14ac:dyDescent="0.2">
      <c r="A91" s="1" t="s">
        <v>128</v>
      </c>
    </row>
  </sheetData>
  <sheetProtection formatCells="0" formatColumns="0" formatRows="0" insertRows="0" deleteRows="0" autoFilter="0"/>
  <mergeCells count="12">
    <mergeCell ref="A78:H78"/>
    <mergeCell ref="A79:B81"/>
    <mergeCell ref="C79:G79"/>
    <mergeCell ref="H79:H80"/>
    <mergeCell ref="C68:G68"/>
    <mergeCell ref="H68:H69"/>
    <mergeCell ref="A1:H1"/>
    <mergeCell ref="A2:B4"/>
    <mergeCell ref="A67:H67"/>
    <mergeCell ref="A68:B70"/>
    <mergeCell ref="C2:G2"/>
    <mergeCell ref="H2:H3"/>
  </mergeCells>
  <printOptions horizontalCentered="1"/>
  <pageMargins left="0.31496062992125984" right="0.11811023622047245" top="0.74803149606299213" bottom="0.74803149606299213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1.33203125" style="1" customWidth="1"/>
    <col min="2" max="2" width="58.6640625" style="1" customWidth="1"/>
    <col min="3" max="4" width="18.33203125" style="1" customWidth="1"/>
    <col min="5" max="5" width="19.77734375" style="1" customWidth="1"/>
    <col min="6" max="8" width="18.33203125" style="1" customWidth="1"/>
    <col min="9" max="16384" width="12" style="1"/>
  </cols>
  <sheetData>
    <row r="1" spans="1:8" ht="54" customHeight="1" thickBot="1" x14ac:dyDescent="0.25">
      <c r="A1" s="20" t="s">
        <v>191</v>
      </c>
      <c r="B1" s="21"/>
      <c r="C1" s="21"/>
      <c r="D1" s="21"/>
      <c r="E1" s="21"/>
      <c r="F1" s="21"/>
      <c r="G1" s="21"/>
      <c r="H1" s="22"/>
    </row>
    <row r="2" spans="1:8" ht="13.5" thickBot="1" x14ac:dyDescent="0.25">
      <c r="A2" s="23" t="s">
        <v>52</v>
      </c>
      <c r="B2" s="24"/>
      <c r="C2" s="20" t="s">
        <v>58</v>
      </c>
      <c r="D2" s="21"/>
      <c r="E2" s="21"/>
      <c r="F2" s="21"/>
      <c r="G2" s="22"/>
      <c r="H2" s="30" t="s">
        <v>57</v>
      </c>
    </row>
    <row r="3" spans="1:8" ht="24.9" customHeight="1" thickBot="1" x14ac:dyDescent="0.25">
      <c r="A3" s="25"/>
      <c r="B3" s="26"/>
      <c r="C3" s="36" t="s">
        <v>53</v>
      </c>
      <c r="D3" s="37" t="s">
        <v>123</v>
      </c>
      <c r="E3" s="29" t="s">
        <v>54</v>
      </c>
      <c r="F3" s="33" t="s">
        <v>55</v>
      </c>
      <c r="G3" s="29" t="s">
        <v>56</v>
      </c>
      <c r="H3" s="31"/>
    </row>
    <row r="4" spans="1:8" ht="13.5" thickBot="1" x14ac:dyDescent="0.25">
      <c r="A4" s="27"/>
      <c r="B4" s="28"/>
      <c r="C4" s="32">
        <v>1</v>
      </c>
      <c r="D4" s="32">
        <v>2</v>
      </c>
      <c r="E4" s="32" t="s">
        <v>124</v>
      </c>
      <c r="F4" s="32">
        <v>4</v>
      </c>
      <c r="G4" s="32">
        <v>5</v>
      </c>
      <c r="H4" s="32" t="s">
        <v>125</v>
      </c>
    </row>
    <row r="5" spans="1:8" ht="13" x14ac:dyDescent="0.3">
      <c r="A5" s="61" t="s">
        <v>15</v>
      </c>
      <c r="B5" s="64"/>
      <c r="C5" s="68">
        <f t="shared" ref="C5:H5" si="0">SUM(C6:C13)</f>
        <v>431510655.00999999</v>
      </c>
      <c r="D5" s="71">
        <f t="shared" si="0"/>
        <v>73400028.799999997</v>
      </c>
      <c r="E5" s="68">
        <f t="shared" si="0"/>
        <v>504910683.81</v>
      </c>
      <c r="F5" s="71">
        <f t="shared" si="0"/>
        <v>257235987.22</v>
      </c>
      <c r="G5" s="68">
        <f t="shared" si="0"/>
        <v>257254105.62</v>
      </c>
      <c r="H5" s="74">
        <f t="shared" si="0"/>
        <v>247674696.58999997</v>
      </c>
    </row>
    <row r="6" spans="1:8" ht="13" x14ac:dyDescent="0.25">
      <c r="A6" s="62"/>
      <c r="B6" s="65" t="s">
        <v>41</v>
      </c>
      <c r="C6" s="44">
        <v>0</v>
      </c>
      <c r="D6" s="48">
        <v>0</v>
      </c>
      <c r="E6" s="44">
        <f>C6+D6</f>
        <v>0</v>
      </c>
      <c r="F6" s="48">
        <v>0</v>
      </c>
      <c r="G6" s="44">
        <v>0</v>
      </c>
      <c r="H6" s="52">
        <f>E6-F6</f>
        <v>0</v>
      </c>
    </row>
    <row r="7" spans="1:8" ht="13" x14ac:dyDescent="0.25">
      <c r="A7" s="62"/>
      <c r="B7" s="65" t="s">
        <v>16</v>
      </c>
      <c r="C7" s="44">
        <v>0</v>
      </c>
      <c r="D7" s="48">
        <v>0</v>
      </c>
      <c r="E7" s="44">
        <f t="shared" ref="E7:E13" si="1">C7+D7</f>
        <v>0</v>
      </c>
      <c r="F7" s="48">
        <v>0</v>
      </c>
      <c r="G7" s="44">
        <v>0</v>
      </c>
      <c r="H7" s="52">
        <f t="shared" ref="H7:H13" si="2">E7-F7</f>
        <v>0</v>
      </c>
    </row>
    <row r="8" spans="1:8" ht="13" x14ac:dyDescent="0.25">
      <c r="A8" s="62"/>
      <c r="B8" s="65" t="s">
        <v>130</v>
      </c>
      <c r="C8" s="44">
        <v>56439654.390000001</v>
      </c>
      <c r="D8" s="48">
        <v>38589619.75</v>
      </c>
      <c r="E8" s="44">
        <f t="shared" si="1"/>
        <v>95029274.140000001</v>
      </c>
      <c r="F8" s="48">
        <v>74965098.950000003</v>
      </c>
      <c r="G8" s="44">
        <v>74965098.950000003</v>
      </c>
      <c r="H8" s="52">
        <f t="shared" si="2"/>
        <v>20064175.189999998</v>
      </c>
    </row>
    <row r="9" spans="1:8" ht="13" x14ac:dyDescent="0.25">
      <c r="A9" s="62"/>
      <c r="B9" s="65" t="s">
        <v>3</v>
      </c>
      <c r="C9" s="44">
        <v>0</v>
      </c>
      <c r="D9" s="48">
        <v>0</v>
      </c>
      <c r="E9" s="44">
        <f t="shared" si="1"/>
        <v>0</v>
      </c>
      <c r="F9" s="48">
        <v>0</v>
      </c>
      <c r="G9" s="44">
        <v>0</v>
      </c>
      <c r="H9" s="52">
        <f t="shared" si="2"/>
        <v>0</v>
      </c>
    </row>
    <row r="10" spans="1:8" ht="13" x14ac:dyDescent="0.25">
      <c r="A10" s="62"/>
      <c r="B10" s="65" t="s">
        <v>22</v>
      </c>
      <c r="C10" s="44">
        <v>115830095.89</v>
      </c>
      <c r="D10" s="48">
        <v>8347199.0800000001</v>
      </c>
      <c r="E10" s="44">
        <f t="shared" si="1"/>
        <v>124177294.97</v>
      </c>
      <c r="F10" s="48">
        <v>56204621.490000002</v>
      </c>
      <c r="G10" s="44">
        <v>56204621.490000002</v>
      </c>
      <c r="H10" s="52">
        <f t="shared" si="2"/>
        <v>67972673.479999989</v>
      </c>
    </row>
    <row r="11" spans="1:8" ht="13" x14ac:dyDescent="0.25">
      <c r="A11" s="62"/>
      <c r="B11" s="65" t="s">
        <v>17</v>
      </c>
      <c r="C11" s="44">
        <v>0</v>
      </c>
      <c r="D11" s="48">
        <v>0</v>
      </c>
      <c r="E11" s="44">
        <f t="shared" si="1"/>
        <v>0</v>
      </c>
      <c r="F11" s="48">
        <v>0</v>
      </c>
      <c r="G11" s="44">
        <v>0</v>
      </c>
      <c r="H11" s="52">
        <f t="shared" si="2"/>
        <v>0</v>
      </c>
    </row>
    <row r="12" spans="1:8" ht="13" x14ac:dyDescent="0.25">
      <c r="A12" s="62"/>
      <c r="B12" s="65" t="s">
        <v>42</v>
      </c>
      <c r="C12" s="44">
        <v>123935006.09999999</v>
      </c>
      <c r="D12" s="48">
        <v>9862789.4100000001</v>
      </c>
      <c r="E12" s="44">
        <f t="shared" si="1"/>
        <v>133797795.50999999</v>
      </c>
      <c r="F12" s="48">
        <v>49697631.460000001</v>
      </c>
      <c r="G12" s="44">
        <v>49697631.460000001</v>
      </c>
      <c r="H12" s="52">
        <f t="shared" si="2"/>
        <v>84100164.049999982</v>
      </c>
    </row>
    <row r="13" spans="1:8" ht="13" x14ac:dyDescent="0.25">
      <c r="A13" s="62"/>
      <c r="B13" s="65" t="s">
        <v>18</v>
      </c>
      <c r="C13" s="44">
        <v>135305898.63</v>
      </c>
      <c r="D13" s="48">
        <v>16600420.560000001</v>
      </c>
      <c r="E13" s="44">
        <f t="shared" si="1"/>
        <v>151906319.19</v>
      </c>
      <c r="F13" s="48">
        <v>76368635.319999993</v>
      </c>
      <c r="G13" s="44">
        <v>76386753.719999999</v>
      </c>
      <c r="H13" s="52">
        <f t="shared" si="2"/>
        <v>75537683.870000005</v>
      </c>
    </row>
    <row r="14" spans="1:8" ht="13" x14ac:dyDescent="0.3">
      <c r="A14" s="61" t="s">
        <v>19</v>
      </c>
      <c r="B14" s="66"/>
      <c r="C14" s="69">
        <f t="shared" ref="C14:H14" si="3">SUM(C15:C21)</f>
        <v>329352433.44000006</v>
      </c>
      <c r="D14" s="72">
        <f t="shared" si="3"/>
        <v>156441004.53</v>
      </c>
      <c r="E14" s="69">
        <f t="shared" si="3"/>
        <v>485793437.96999997</v>
      </c>
      <c r="F14" s="72">
        <f t="shared" si="3"/>
        <v>209369103.03</v>
      </c>
      <c r="G14" s="69">
        <f t="shared" si="3"/>
        <v>209369103.03</v>
      </c>
      <c r="H14" s="75">
        <f t="shared" si="3"/>
        <v>276424334.94</v>
      </c>
    </row>
    <row r="15" spans="1:8" ht="13" x14ac:dyDescent="0.25">
      <c r="A15" s="62"/>
      <c r="B15" s="65" t="s">
        <v>43</v>
      </c>
      <c r="C15" s="44">
        <v>6288074.3300000001</v>
      </c>
      <c r="D15" s="48">
        <v>42958090.130000003</v>
      </c>
      <c r="E15" s="44">
        <f>C15+D15</f>
        <v>49246164.460000001</v>
      </c>
      <c r="F15" s="48">
        <v>3468649.08</v>
      </c>
      <c r="G15" s="44">
        <v>3468649.08</v>
      </c>
      <c r="H15" s="52">
        <f t="shared" ref="H15:H21" si="4">E15-F15</f>
        <v>45777515.380000003</v>
      </c>
    </row>
    <row r="16" spans="1:8" ht="13" x14ac:dyDescent="0.25">
      <c r="A16" s="62"/>
      <c r="B16" s="65" t="s">
        <v>27</v>
      </c>
      <c r="C16" s="44">
        <v>231747577.40000001</v>
      </c>
      <c r="D16" s="48">
        <v>124498853.09</v>
      </c>
      <c r="E16" s="44">
        <f t="shared" ref="E16:E21" si="5">C16+D16</f>
        <v>356246430.49000001</v>
      </c>
      <c r="F16" s="48">
        <v>151553476.13</v>
      </c>
      <c r="G16" s="44">
        <v>151553476.13</v>
      </c>
      <c r="H16" s="52">
        <f t="shared" si="4"/>
        <v>204692954.36000001</v>
      </c>
    </row>
    <row r="17" spans="1:8" ht="13" x14ac:dyDescent="0.25">
      <c r="A17" s="62"/>
      <c r="B17" s="65" t="s">
        <v>20</v>
      </c>
      <c r="C17" s="44">
        <v>0</v>
      </c>
      <c r="D17" s="48">
        <v>0</v>
      </c>
      <c r="E17" s="44">
        <f t="shared" si="5"/>
        <v>0</v>
      </c>
      <c r="F17" s="48">
        <v>0</v>
      </c>
      <c r="G17" s="44">
        <v>0</v>
      </c>
      <c r="H17" s="52">
        <f t="shared" si="4"/>
        <v>0</v>
      </c>
    </row>
    <row r="18" spans="1:8" ht="13" x14ac:dyDescent="0.25">
      <c r="A18" s="62"/>
      <c r="B18" s="65" t="s">
        <v>44</v>
      </c>
      <c r="C18" s="44">
        <v>29509450.280000001</v>
      </c>
      <c r="D18" s="48">
        <v>-12354129.76</v>
      </c>
      <c r="E18" s="44">
        <f t="shared" si="5"/>
        <v>17155320.520000003</v>
      </c>
      <c r="F18" s="48">
        <v>10207089.550000001</v>
      </c>
      <c r="G18" s="44">
        <v>10207089.550000001</v>
      </c>
      <c r="H18" s="52">
        <f t="shared" si="4"/>
        <v>6948230.9700000025</v>
      </c>
    </row>
    <row r="19" spans="1:8" ht="13" x14ac:dyDescent="0.25">
      <c r="A19" s="62"/>
      <c r="B19" s="65" t="s">
        <v>45</v>
      </c>
      <c r="C19" s="44">
        <v>2448898.77</v>
      </c>
      <c r="D19" s="48">
        <v>1418941.69</v>
      </c>
      <c r="E19" s="44">
        <f t="shared" si="5"/>
        <v>3867840.46</v>
      </c>
      <c r="F19" s="48">
        <v>1568415.2</v>
      </c>
      <c r="G19" s="44">
        <v>1568415.2</v>
      </c>
      <c r="H19" s="52">
        <f t="shared" si="4"/>
        <v>2299425.2599999998</v>
      </c>
    </row>
    <row r="20" spans="1:8" ht="13" x14ac:dyDescent="0.25">
      <c r="A20" s="62"/>
      <c r="B20" s="65" t="s">
        <v>46</v>
      </c>
      <c r="C20" s="44">
        <v>51363398.689999998</v>
      </c>
      <c r="D20" s="48">
        <v>0</v>
      </c>
      <c r="E20" s="44">
        <f t="shared" si="5"/>
        <v>51363398.689999998</v>
      </c>
      <c r="F20" s="48">
        <v>37369840.840000004</v>
      </c>
      <c r="G20" s="44">
        <v>37369840.840000004</v>
      </c>
      <c r="H20" s="52">
        <f t="shared" si="4"/>
        <v>13993557.849999994</v>
      </c>
    </row>
    <row r="21" spans="1:8" ht="13" x14ac:dyDescent="0.25">
      <c r="A21" s="62"/>
      <c r="B21" s="65" t="s">
        <v>4</v>
      </c>
      <c r="C21" s="44">
        <v>7995033.9699999997</v>
      </c>
      <c r="D21" s="48">
        <v>-80750.62</v>
      </c>
      <c r="E21" s="44">
        <f t="shared" si="5"/>
        <v>7914283.3499999996</v>
      </c>
      <c r="F21" s="48">
        <v>5201632.2300000004</v>
      </c>
      <c r="G21" s="44">
        <v>5201632.2300000004</v>
      </c>
      <c r="H21" s="52">
        <f t="shared" si="4"/>
        <v>2712651.1199999992</v>
      </c>
    </row>
    <row r="22" spans="1:8" ht="13" x14ac:dyDescent="0.3">
      <c r="A22" s="61" t="s">
        <v>47</v>
      </c>
      <c r="B22" s="66"/>
      <c r="C22" s="69">
        <f t="shared" ref="C22:H22" si="6">SUM(C23:C31)</f>
        <v>73660985.379999995</v>
      </c>
      <c r="D22" s="72">
        <f t="shared" si="6"/>
        <v>9746515.7299999986</v>
      </c>
      <c r="E22" s="69">
        <f t="shared" si="6"/>
        <v>83407501.109999985</v>
      </c>
      <c r="F22" s="72">
        <f t="shared" si="6"/>
        <v>49821874.109999999</v>
      </c>
      <c r="G22" s="69">
        <f t="shared" si="6"/>
        <v>49821874.109999999</v>
      </c>
      <c r="H22" s="75">
        <f t="shared" si="6"/>
        <v>33585627</v>
      </c>
    </row>
    <row r="23" spans="1:8" ht="25" x14ac:dyDescent="0.25">
      <c r="A23" s="62"/>
      <c r="B23" s="65" t="s">
        <v>28</v>
      </c>
      <c r="C23" s="44">
        <v>52252460.049999997</v>
      </c>
      <c r="D23" s="48">
        <v>2748300.53</v>
      </c>
      <c r="E23" s="44">
        <f>C23+D23</f>
        <v>55000760.579999998</v>
      </c>
      <c r="F23" s="48">
        <v>33077727.800000001</v>
      </c>
      <c r="G23" s="44">
        <v>33077727.800000001</v>
      </c>
      <c r="H23" s="52">
        <f t="shared" ref="H23:H31" si="7">E23-F23</f>
        <v>21923032.779999997</v>
      </c>
    </row>
    <row r="24" spans="1:8" ht="13" x14ac:dyDescent="0.25">
      <c r="A24" s="62"/>
      <c r="B24" s="65" t="s">
        <v>23</v>
      </c>
      <c r="C24" s="44">
        <v>18366469.550000001</v>
      </c>
      <c r="D24" s="48">
        <v>7045006.1600000001</v>
      </c>
      <c r="E24" s="44">
        <f t="shared" ref="E24:E31" si="8">C24+D24</f>
        <v>25411475.710000001</v>
      </c>
      <c r="F24" s="48">
        <v>14877649.619999999</v>
      </c>
      <c r="G24" s="44">
        <v>14877649.619999999</v>
      </c>
      <c r="H24" s="52">
        <f t="shared" si="7"/>
        <v>10533826.090000002</v>
      </c>
    </row>
    <row r="25" spans="1:8" ht="13" x14ac:dyDescent="0.25">
      <c r="A25" s="62"/>
      <c r="B25" s="65" t="s">
        <v>29</v>
      </c>
      <c r="C25" s="44">
        <v>0</v>
      </c>
      <c r="D25" s="48">
        <v>0</v>
      </c>
      <c r="E25" s="44">
        <f t="shared" si="8"/>
        <v>0</v>
      </c>
      <c r="F25" s="48">
        <v>0</v>
      </c>
      <c r="G25" s="44">
        <v>0</v>
      </c>
      <c r="H25" s="52">
        <f t="shared" si="7"/>
        <v>0</v>
      </c>
    </row>
    <row r="26" spans="1:8" ht="13" x14ac:dyDescent="0.25">
      <c r="A26" s="62"/>
      <c r="B26" s="65" t="s">
        <v>48</v>
      </c>
      <c r="C26" s="44">
        <v>0</v>
      </c>
      <c r="D26" s="48">
        <v>0</v>
      </c>
      <c r="E26" s="44">
        <f t="shared" si="8"/>
        <v>0</v>
      </c>
      <c r="F26" s="48">
        <v>0</v>
      </c>
      <c r="G26" s="44">
        <v>0</v>
      </c>
      <c r="H26" s="52">
        <f t="shared" si="7"/>
        <v>0</v>
      </c>
    </row>
    <row r="27" spans="1:8" ht="13" x14ac:dyDescent="0.25">
      <c r="A27" s="62"/>
      <c r="B27" s="65" t="s">
        <v>21</v>
      </c>
      <c r="C27" s="44">
        <v>0</v>
      </c>
      <c r="D27" s="48">
        <v>0</v>
      </c>
      <c r="E27" s="44">
        <f t="shared" si="8"/>
        <v>0</v>
      </c>
      <c r="F27" s="48">
        <v>0</v>
      </c>
      <c r="G27" s="44">
        <v>0</v>
      </c>
      <c r="H27" s="52">
        <f t="shared" si="7"/>
        <v>0</v>
      </c>
    </row>
    <row r="28" spans="1:8" ht="13" x14ac:dyDescent="0.25">
      <c r="A28" s="62"/>
      <c r="B28" s="65" t="s">
        <v>5</v>
      </c>
      <c r="C28" s="44">
        <v>0</v>
      </c>
      <c r="D28" s="48">
        <v>0</v>
      </c>
      <c r="E28" s="44">
        <f t="shared" si="8"/>
        <v>0</v>
      </c>
      <c r="F28" s="48">
        <v>0</v>
      </c>
      <c r="G28" s="44">
        <v>0</v>
      </c>
      <c r="H28" s="52">
        <f t="shared" si="7"/>
        <v>0</v>
      </c>
    </row>
    <row r="29" spans="1:8" ht="13" x14ac:dyDescent="0.25">
      <c r="A29" s="62"/>
      <c r="B29" s="65" t="s">
        <v>6</v>
      </c>
      <c r="C29" s="44">
        <v>3042055.78</v>
      </c>
      <c r="D29" s="48">
        <v>-46790.96</v>
      </c>
      <c r="E29" s="44">
        <f t="shared" si="8"/>
        <v>2995264.82</v>
      </c>
      <c r="F29" s="48">
        <v>1866496.69</v>
      </c>
      <c r="G29" s="44">
        <v>1866496.69</v>
      </c>
      <c r="H29" s="52">
        <f t="shared" si="7"/>
        <v>1128768.1299999999</v>
      </c>
    </row>
    <row r="30" spans="1:8" ht="13" x14ac:dyDescent="0.25">
      <c r="A30" s="62"/>
      <c r="B30" s="65" t="s">
        <v>49</v>
      </c>
      <c r="C30" s="44">
        <v>0</v>
      </c>
      <c r="D30" s="48">
        <v>0</v>
      </c>
      <c r="E30" s="44">
        <f t="shared" si="8"/>
        <v>0</v>
      </c>
      <c r="F30" s="48">
        <v>0</v>
      </c>
      <c r="G30" s="44">
        <v>0</v>
      </c>
      <c r="H30" s="52">
        <f t="shared" si="7"/>
        <v>0</v>
      </c>
    </row>
    <row r="31" spans="1:8" ht="13" x14ac:dyDescent="0.25">
      <c r="A31" s="62"/>
      <c r="B31" s="65" t="s">
        <v>30</v>
      </c>
      <c r="C31" s="44">
        <v>0</v>
      </c>
      <c r="D31" s="48">
        <v>0</v>
      </c>
      <c r="E31" s="44">
        <f t="shared" si="8"/>
        <v>0</v>
      </c>
      <c r="F31" s="48">
        <v>0</v>
      </c>
      <c r="G31" s="44">
        <v>0</v>
      </c>
      <c r="H31" s="52">
        <f t="shared" si="7"/>
        <v>0</v>
      </c>
    </row>
    <row r="32" spans="1:8" ht="13" x14ac:dyDescent="0.3">
      <c r="A32" s="61" t="s">
        <v>31</v>
      </c>
      <c r="B32" s="66"/>
      <c r="C32" s="69">
        <f t="shared" ref="C32:H32" si="9">SUM(C33:C36)</f>
        <v>0</v>
      </c>
      <c r="D32" s="72">
        <f t="shared" si="9"/>
        <v>0</v>
      </c>
      <c r="E32" s="69">
        <f t="shared" si="9"/>
        <v>0</v>
      </c>
      <c r="F32" s="72">
        <f t="shared" si="9"/>
        <v>0</v>
      </c>
      <c r="G32" s="69">
        <f t="shared" si="9"/>
        <v>0</v>
      </c>
      <c r="H32" s="75">
        <f t="shared" si="9"/>
        <v>0</v>
      </c>
    </row>
    <row r="33" spans="1:8" ht="25" x14ac:dyDescent="0.25">
      <c r="A33" s="62"/>
      <c r="B33" s="65" t="s">
        <v>50</v>
      </c>
      <c r="C33" s="44">
        <v>0</v>
      </c>
      <c r="D33" s="48">
        <v>0</v>
      </c>
      <c r="E33" s="44">
        <f>C33+D33</f>
        <v>0</v>
      </c>
      <c r="F33" s="48">
        <v>0</v>
      </c>
      <c r="G33" s="44">
        <v>0</v>
      </c>
      <c r="H33" s="52">
        <f t="shared" ref="H33:H36" si="10">E33-F33</f>
        <v>0</v>
      </c>
    </row>
    <row r="34" spans="1:8" ht="11.25" customHeight="1" x14ac:dyDescent="0.25">
      <c r="A34" s="62"/>
      <c r="B34" s="65" t="s">
        <v>24</v>
      </c>
      <c r="C34" s="44">
        <v>0</v>
      </c>
      <c r="D34" s="48">
        <v>0</v>
      </c>
      <c r="E34" s="44">
        <f t="shared" ref="E34:E36" si="11">C34+D34</f>
        <v>0</v>
      </c>
      <c r="F34" s="48">
        <v>0</v>
      </c>
      <c r="G34" s="44">
        <v>0</v>
      </c>
      <c r="H34" s="52">
        <f t="shared" si="10"/>
        <v>0</v>
      </c>
    </row>
    <row r="35" spans="1:8" ht="13" x14ac:dyDescent="0.25">
      <c r="A35" s="62"/>
      <c r="B35" s="65" t="s">
        <v>32</v>
      </c>
      <c r="C35" s="44">
        <v>0</v>
      </c>
      <c r="D35" s="48">
        <v>0</v>
      </c>
      <c r="E35" s="44">
        <f t="shared" si="11"/>
        <v>0</v>
      </c>
      <c r="F35" s="48">
        <v>0</v>
      </c>
      <c r="G35" s="44">
        <v>0</v>
      </c>
      <c r="H35" s="52">
        <f t="shared" si="10"/>
        <v>0</v>
      </c>
    </row>
    <row r="36" spans="1:8" ht="13" x14ac:dyDescent="0.25">
      <c r="A36" s="62"/>
      <c r="B36" s="65" t="s">
        <v>7</v>
      </c>
      <c r="C36" s="44">
        <v>0</v>
      </c>
      <c r="D36" s="48">
        <v>0</v>
      </c>
      <c r="E36" s="44">
        <f t="shared" si="11"/>
        <v>0</v>
      </c>
      <c r="F36" s="48">
        <v>0</v>
      </c>
      <c r="G36" s="44">
        <v>0</v>
      </c>
      <c r="H36" s="52">
        <f t="shared" si="10"/>
        <v>0</v>
      </c>
    </row>
    <row r="37" spans="1:8" ht="13.5" thickBot="1" x14ac:dyDescent="0.35">
      <c r="A37" s="63"/>
      <c r="B37" s="67" t="s">
        <v>51</v>
      </c>
      <c r="C37" s="70">
        <f t="shared" ref="C37:H37" si="12">SUM(C32+C22+C14+C5)</f>
        <v>834524073.83000004</v>
      </c>
      <c r="D37" s="73">
        <f t="shared" si="12"/>
        <v>239587549.06</v>
      </c>
      <c r="E37" s="70">
        <f t="shared" si="12"/>
        <v>1074111622.8899999</v>
      </c>
      <c r="F37" s="73">
        <f t="shared" si="12"/>
        <v>516426964.36000001</v>
      </c>
      <c r="G37" s="70">
        <f t="shared" si="12"/>
        <v>516445082.75999999</v>
      </c>
      <c r="H37" s="76">
        <f t="shared" si="12"/>
        <v>557684658.52999997</v>
      </c>
    </row>
    <row r="38" spans="1:8" x14ac:dyDescent="0.2">
      <c r="A38" s="1" t="s">
        <v>128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11811023622047245" top="1.1417322834645669" bottom="1.1417322834645669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2022-10-25T02:52:34Z</cp:lastPrinted>
  <dcterms:created xsi:type="dcterms:W3CDTF">2014-02-10T03:37:14Z</dcterms:created>
  <dcterms:modified xsi:type="dcterms:W3CDTF">2022-10-25T02:53:01Z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